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Программа 2026\"/>
    </mc:Choice>
  </mc:AlternateContent>
  <bookViews>
    <workbookView xWindow="0" yWindow="0" windowWidth="19200" windowHeight="11595" tabRatio="454"/>
  </bookViews>
  <sheets>
    <sheet name="Приложение от 09.07.2020 года" sheetId="5" r:id="rId1"/>
  </sheets>
  <definedNames>
    <definedName name="_xlnm.Print_Area" localSheetId="0">'Приложение от 09.07.2020 года'!$A$1:$I$334</definedName>
  </definedNames>
  <calcPr calcId="162913"/>
</workbook>
</file>

<file path=xl/calcChain.xml><?xml version="1.0" encoding="utf-8"?>
<calcChain xmlns="http://schemas.openxmlformats.org/spreadsheetml/2006/main">
  <c r="D16" i="5" l="1"/>
  <c r="E16" i="5"/>
  <c r="C16" i="5" s="1"/>
  <c r="F16" i="5"/>
  <c r="G16" i="5"/>
  <c r="H16" i="5"/>
  <c r="H168" i="5" l="1"/>
  <c r="G168" i="5"/>
  <c r="F168" i="5"/>
  <c r="E168" i="5"/>
  <c r="D168" i="5"/>
  <c r="H164" i="5"/>
  <c r="G164" i="5"/>
  <c r="F164" i="5"/>
  <c r="E164" i="5"/>
  <c r="D164" i="5"/>
  <c r="H160" i="5"/>
  <c r="G160" i="5"/>
  <c r="F160" i="5"/>
  <c r="E160" i="5"/>
  <c r="D160" i="5"/>
  <c r="H156" i="5"/>
  <c r="G156" i="5"/>
  <c r="F156" i="5"/>
  <c r="E156" i="5"/>
  <c r="D156" i="5"/>
  <c r="C272" i="5" l="1"/>
  <c r="C269" i="5"/>
  <c r="C267" i="5"/>
  <c r="C266" i="5"/>
  <c r="C263" i="5"/>
  <c r="C254" i="5"/>
  <c r="C252" i="5"/>
  <c r="C192" i="5"/>
  <c r="C190" i="5"/>
  <c r="C189" i="5"/>
  <c r="C24" i="5"/>
  <c r="C27" i="5"/>
  <c r="H119" i="5" l="1"/>
  <c r="G119" i="5"/>
  <c r="F119" i="5"/>
  <c r="E119" i="5"/>
  <c r="D119" i="5"/>
  <c r="C282" i="5" l="1"/>
  <c r="C281" i="5"/>
  <c r="H280" i="5"/>
  <c r="G280" i="5"/>
  <c r="F280" i="5"/>
  <c r="E280" i="5"/>
  <c r="D280" i="5"/>
  <c r="F217" i="5"/>
  <c r="F216" i="5" s="1"/>
  <c r="C280" i="5" l="1"/>
  <c r="C86" i="5"/>
  <c r="C80" i="5"/>
  <c r="C76" i="5"/>
  <c r="C39" i="5"/>
  <c r="C167" i="5"/>
  <c r="C166" i="5"/>
  <c r="C165" i="5"/>
  <c r="C332" i="5"/>
  <c r="C330" i="5"/>
  <c r="C328" i="5"/>
  <c r="C325" i="5"/>
  <c r="C322" i="5"/>
  <c r="C320" i="5"/>
  <c r="C319" i="5"/>
  <c r="C318" i="5"/>
  <c r="C317" i="5"/>
  <c r="C310" i="5"/>
  <c r="C306" i="5"/>
  <c r="C303" i="5"/>
  <c r="C301" i="5"/>
  <c r="C299" i="5"/>
  <c r="C298" i="5"/>
  <c r="C296" i="5"/>
  <c r="C279" i="5"/>
  <c r="C270" i="5"/>
  <c r="C261" i="5"/>
  <c r="C260" i="5"/>
  <c r="C255" i="5"/>
  <c r="C251" i="5"/>
  <c r="C250" i="5"/>
  <c r="C249" i="5"/>
  <c r="C248" i="5"/>
  <c r="C245" i="5"/>
  <c r="C246" i="5"/>
  <c r="C244" i="5"/>
  <c r="C243" i="5"/>
  <c r="C240" i="5"/>
  <c r="C241" i="5"/>
  <c r="C239" i="5"/>
  <c r="C238" i="5"/>
  <c r="C228" i="5"/>
  <c r="C226" i="5"/>
  <c r="C225" i="5"/>
  <c r="C215" i="5"/>
  <c r="C213" i="5"/>
  <c r="C210" i="5"/>
  <c r="C211" i="5"/>
  <c r="C209" i="5"/>
  <c r="C208" i="5"/>
  <c r="C206" i="5"/>
  <c r="C204" i="5"/>
  <c r="C202" i="5"/>
  <c r="C200" i="5"/>
  <c r="C187" i="5"/>
  <c r="C186" i="5"/>
  <c r="C185" i="5"/>
  <c r="C184" i="5"/>
  <c r="C182" i="5"/>
  <c r="C181" i="5"/>
  <c r="C180" i="5"/>
  <c r="C179" i="5"/>
  <c r="C176" i="5"/>
  <c r="C177" i="5"/>
  <c r="C175" i="5"/>
  <c r="C174" i="5"/>
  <c r="C171" i="5"/>
  <c r="C170" i="5"/>
  <c r="C169" i="5"/>
  <c r="C163" i="5"/>
  <c r="C162" i="5"/>
  <c r="C161" i="5"/>
  <c r="C159" i="5"/>
  <c r="C158" i="5"/>
  <c r="C157" i="5"/>
  <c r="C138" i="5"/>
  <c r="C136" i="5"/>
  <c r="C135" i="5"/>
  <c r="C133" i="5"/>
  <c r="C131" i="5"/>
  <c r="C130" i="5"/>
  <c r="C128" i="5"/>
  <c r="C126" i="5"/>
  <c r="C121" i="5"/>
  <c r="C110" i="5"/>
  <c r="C108" i="5"/>
  <c r="C106" i="5"/>
  <c r="C104" i="5"/>
  <c r="C102" i="5"/>
  <c r="C100" i="5"/>
  <c r="C98" i="5"/>
  <c r="C96" i="5"/>
  <c r="C95" i="5"/>
  <c r="C94" i="5"/>
  <c r="C92" i="5"/>
  <c r="C90" i="5"/>
  <c r="C84" i="5"/>
  <c r="C82" i="5"/>
  <c r="C72" i="5"/>
  <c r="C69" i="5"/>
  <c r="C156" i="5" l="1"/>
  <c r="C168" i="5"/>
  <c r="C164" i="5"/>
  <c r="C160" i="5"/>
  <c r="C55" i="5"/>
  <c r="C57" i="5"/>
  <c r="C53" i="5"/>
  <c r="C49" i="5"/>
  <c r="C47" i="5"/>
  <c r="C45" i="5"/>
  <c r="C41" i="5"/>
  <c r="C35" i="5"/>
  <c r="H109" i="5" l="1"/>
  <c r="G109" i="5"/>
  <c r="F109" i="5"/>
  <c r="E109" i="5"/>
  <c r="D109" i="5"/>
  <c r="D66" i="5" s="1"/>
  <c r="D62" i="5" s="1"/>
  <c r="D31" i="5"/>
  <c r="H56" i="5"/>
  <c r="G56" i="5"/>
  <c r="F56" i="5"/>
  <c r="E56" i="5"/>
  <c r="D56" i="5"/>
  <c r="H331" i="5"/>
  <c r="G331" i="5"/>
  <c r="F331" i="5"/>
  <c r="H329" i="5"/>
  <c r="G329" i="5"/>
  <c r="F329" i="5"/>
  <c r="H324" i="5"/>
  <c r="G324" i="5"/>
  <c r="F324" i="5"/>
  <c r="H316" i="5"/>
  <c r="G316" i="5"/>
  <c r="F316" i="5"/>
  <c r="H314" i="5"/>
  <c r="G314" i="5"/>
  <c r="F314" i="5"/>
  <c r="H312" i="5"/>
  <c r="G312" i="5"/>
  <c r="F312" i="5"/>
  <c r="H311" i="5"/>
  <c r="H309" i="5" s="1"/>
  <c r="G311" i="5"/>
  <c r="G309" i="5" s="1"/>
  <c r="F311" i="5"/>
  <c r="F307" i="5" s="1"/>
  <c r="F305" i="5" s="1"/>
  <c r="H302" i="5"/>
  <c r="G302" i="5"/>
  <c r="F302" i="5"/>
  <c r="H300" i="5"/>
  <c r="G300" i="5"/>
  <c r="F300" i="5"/>
  <c r="H295" i="5"/>
  <c r="H286" i="5" s="1"/>
  <c r="G295" i="5"/>
  <c r="G286" i="5" s="1"/>
  <c r="F295" i="5"/>
  <c r="F286" i="5" s="1"/>
  <c r="H293" i="5"/>
  <c r="H292" i="5" s="1"/>
  <c r="G293" i="5"/>
  <c r="F293" i="5"/>
  <c r="F292" i="5" s="1"/>
  <c r="G292" i="5"/>
  <c r="G289" i="5" s="1"/>
  <c r="H291" i="5"/>
  <c r="G291" i="5"/>
  <c r="F291" i="5"/>
  <c r="H290" i="5"/>
  <c r="G290" i="5"/>
  <c r="F290" i="5"/>
  <c r="H277" i="5"/>
  <c r="G277" i="5"/>
  <c r="H274" i="5"/>
  <c r="G274" i="5"/>
  <c r="H268" i="5"/>
  <c r="G268" i="5"/>
  <c r="H265" i="5"/>
  <c r="G265" i="5"/>
  <c r="H262" i="5"/>
  <c r="G262" i="5"/>
  <c r="H259" i="5"/>
  <c r="G259" i="5"/>
  <c r="H256" i="5"/>
  <c r="G256" i="5"/>
  <c r="H253" i="5"/>
  <c r="G253" i="5"/>
  <c r="H247" i="5"/>
  <c r="G247" i="5"/>
  <c r="H242" i="5"/>
  <c r="G242" i="5"/>
  <c r="H237" i="5"/>
  <c r="G237" i="5"/>
  <c r="H235" i="5"/>
  <c r="G235" i="5"/>
  <c r="H233" i="5"/>
  <c r="G233" i="5"/>
  <c r="H231" i="5"/>
  <c r="G231" i="5"/>
  <c r="H229" i="5"/>
  <c r="G229" i="5"/>
  <c r="H224" i="5"/>
  <c r="G224" i="5"/>
  <c r="H216" i="5"/>
  <c r="G216" i="5"/>
  <c r="H214" i="5"/>
  <c r="G214" i="5"/>
  <c r="H212" i="5"/>
  <c r="G212" i="5"/>
  <c r="H207" i="5"/>
  <c r="G207" i="5"/>
  <c r="H205" i="5"/>
  <c r="G205" i="5"/>
  <c r="H203" i="5"/>
  <c r="G203" i="5"/>
  <c r="H201" i="5"/>
  <c r="G201" i="5"/>
  <c r="H199" i="5"/>
  <c r="G199" i="5"/>
  <c r="H198" i="5"/>
  <c r="G198" i="5"/>
  <c r="H196" i="5"/>
  <c r="G196" i="5"/>
  <c r="H195" i="5"/>
  <c r="H194" i="5" s="1"/>
  <c r="G195" i="5"/>
  <c r="G194" i="5" s="1"/>
  <c r="F277" i="5"/>
  <c r="F274" i="5"/>
  <c r="F271" i="5"/>
  <c r="F268" i="5"/>
  <c r="F265" i="5"/>
  <c r="F262" i="5"/>
  <c r="F197" i="5" s="1"/>
  <c r="F259" i="5"/>
  <c r="F256" i="5"/>
  <c r="F253" i="5"/>
  <c r="F247" i="5"/>
  <c r="F242" i="5"/>
  <c r="F237" i="5"/>
  <c r="F235" i="5"/>
  <c r="F233" i="5"/>
  <c r="F231" i="5"/>
  <c r="F229" i="5"/>
  <c r="F224" i="5"/>
  <c r="F222" i="5"/>
  <c r="F220" i="5"/>
  <c r="F218" i="5"/>
  <c r="F214" i="5"/>
  <c r="F212" i="5"/>
  <c r="F207" i="5"/>
  <c r="F205" i="5"/>
  <c r="F203" i="5"/>
  <c r="F201" i="5"/>
  <c r="F199" i="5"/>
  <c r="F198" i="5"/>
  <c r="F196" i="5"/>
  <c r="F195" i="5"/>
  <c r="H188" i="5"/>
  <c r="G188" i="5"/>
  <c r="F188" i="5"/>
  <c r="H183" i="5"/>
  <c r="G183" i="5"/>
  <c r="F183" i="5"/>
  <c r="H178" i="5"/>
  <c r="G178" i="5"/>
  <c r="F178" i="5"/>
  <c r="H173" i="5"/>
  <c r="G173" i="5"/>
  <c r="F173" i="5"/>
  <c r="H155" i="5"/>
  <c r="G155" i="5"/>
  <c r="F155" i="5"/>
  <c r="H154" i="5"/>
  <c r="H149" i="5" s="1"/>
  <c r="H15" i="5" s="1"/>
  <c r="G154" i="5"/>
  <c r="G149" i="5" s="1"/>
  <c r="G15" i="5" s="1"/>
  <c r="F154" i="5"/>
  <c r="F149" i="5" s="1"/>
  <c r="F15" i="5" s="1"/>
  <c r="H153" i="5"/>
  <c r="G153" i="5"/>
  <c r="F153" i="5"/>
  <c r="H139" i="5"/>
  <c r="G139" i="5"/>
  <c r="F139" i="5"/>
  <c r="H137" i="5"/>
  <c r="G137" i="5"/>
  <c r="F137" i="5"/>
  <c r="H134" i="5"/>
  <c r="H118" i="5" s="1"/>
  <c r="G134" i="5"/>
  <c r="G118" i="5" s="1"/>
  <c r="F134" i="5"/>
  <c r="F118" i="5" s="1"/>
  <c r="H132" i="5"/>
  <c r="G132" i="5"/>
  <c r="F132" i="5"/>
  <c r="H129" i="5"/>
  <c r="G129" i="5"/>
  <c r="F129" i="5"/>
  <c r="H127" i="5"/>
  <c r="G127" i="5"/>
  <c r="F127" i="5"/>
  <c r="H125" i="5"/>
  <c r="G125" i="5"/>
  <c r="F125" i="5"/>
  <c r="H123" i="5"/>
  <c r="G123" i="5"/>
  <c r="F123" i="5"/>
  <c r="H120" i="5"/>
  <c r="G120" i="5"/>
  <c r="F120" i="5"/>
  <c r="H115" i="5"/>
  <c r="G115" i="5"/>
  <c r="F115" i="5"/>
  <c r="H107" i="5"/>
  <c r="G107" i="5"/>
  <c r="H105" i="5"/>
  <c r="G105" i="5"/>
  <c r="H103" i="5"/>
  <c r="G103" i="5"/>
  <c r="H101" i="5"/>
  <c r="G101" i="5"/>
  <c r="H99" i="5"/>
  <c r="G99" i="5"/>
  <c r="H97" i="5"/>
  <c r="H65" i="5" s="1"/>
  <c r="H61" i="5" s="1"/>
  <c r="G97" i="5"/>
  <c r="G65" i="5" s="1"/>
  <c r="G61" i="5" s="1"/>
  <c r="H93" i="5"/>
  <c r="G93" i="5"/>
  <c r="H91" i="5"/>
  <c r="G91" i="5"/>
  <c r="H89" i="5"/>
  <c r="G89" i="5"/>
  <c r="H87" i="5"/>
  <c r="G87" i="5"/>
  <c r="H85" i="5"/>
  <c r="G85" i="5"/>
  <c r="H83" i="5"/>
  <c r="G83" i="5"/>
  <c r="H81" i="5"/>
  <c r="G81" i="5"/>
  <c r="H79" i="5"/>
  <c r="G79" i="5"/>
  <c r="H77" i="5"/>
  <c r="G77" i="5"/>
  <c r="H75" i="5"/>
  <c r="G75" i="5"/>
  <c r="H73" i="5"/>
  <c r="G73" i="5"/>
  <c r="H71" i="5"/>
  <c r="G71" i="5"/>
  <c r="H68" i="5"/>
  <c r="G68" i="5"/>
  <c r="H67" i="5"/>
  <c r="G67" i="5"/>
  <c r="H66" i="5"/>
  <c r="H62" i="5" s="1"/>
  <c r="G66" i="5"/>
  <c r="G62" i="5" s="1"/>
  <c r="H54" i="5"/>
  <c r="G54" i="5"/>
  <c r="H52" i="5"/>
  <c r="G52" i="5"/>
  <c r="H50" i="5"/>
  <c r="G50" i="5"/>
  <c r="H48" i="5"/>
  <c r="G48" i="5"/>
  <c r="H46" i="5"/>
  <c r="G46" i="5"/>
  <c r="H44" i="5"/>
  <c r="G44" i="5"/>
  <c r="H42" i="5"/>
  <c r="G42" i="5"/>
  <c r="H40" i="5"/>
  <c r="G40" i="5"/>
  <c r="H38" i="5"/>
  <c r="G38" i="5"/>
  <c r="H36" i="5"/>
  <c r="G36" i="5"/>
  <c r="H34" i="5"/>
  <c r="G34" i="5"/>
  <c r="H32" i="5"/>
  <c r="G32" i="5"/>
  <c r="H31" i="5"/>
  <c r="H26" i="5" s="1"/>
  <c r="G31" i="5"/>
  <c r="G26" i="5" s="1"/>
  <c r="H30" i="5"/>
  <c r="H25" i="5" s="1"/>
  <c r="G30" i="5"/>
  <c r="G25" i="5" s="1"/>
  <c r="G152" i="5" l="1"/>
  <c r="F148" i="5"/>
  <c r="F152" i="5"/>
  <c r="H148" i="5"/>
  <c r="H152" i="5"/>
  <c r="H147" i="5"/>
  <c r="D26" i="5"/>
  <c r="F145" i="5"/>
  <c r="H145" i="5"/>
  <c r="F144" i="5"/>
  <c r="H144" i="5"/>
  <c r="G145" i="5"/>
  <c r="G144" i="5"/>
  <c r="F114" i="5"/>
  <c r="F112" i="5" s="1"/>
  <c r="G114" i="5"/>
  <c r="G112" i="5" s="1"/>
  <c r="H114" i="5"/>
  <c r="H112" i="5" s="1"/>
  <c r="G19" i="5"/>
  <c r="G60" i="5"/>
  <c r="G59" i="5" s="1"/>
  <c r="H19" i="5"/>
  <c r="H60" i="5"/>
  <c r="H59" i="5" s="1"/>
  <c r="G29" i="5"/>
  <c r="G20" i="5"/>
  <c r="H29" i="5"/>
  <c r="G23" i="5"/>
  <c r="H23" i="5"/>
  <c r="C56" i="5"/>
  <c r="H64" i="5"/>
  <c r="C109" i="5"/>
  <c r="F194" i="5"/>
  <c r="G148" i="5"/>
  <c r="F309" i="5"/>
  <c r="H307" i="5"/>
  <c r="H305" i="5" s="1"/>
  <c r="G307" i="5"/>
  <c r="G305" i="5" s="1"/>
  <c r="G287" i="5"/>
  <c r="G284" i="5" s="1"/>
  <c r="F287" i="5"/>
  <c r="F284" i="5" s="1"/>
  <c r="F289" i="5"/>
  <c r="H287" i="5"/>
  <c r="H284" i="5" s="1"/>
  <c r="H289" i="5"/>
  <c r="G117" i="5"/>
  <c r="F117" i="5"/>
  <c r="G64" i="5"/>
  <c r="F107" i="5"/>
  <c r="F105" i="5"/>
  <c r="F103" i="5"/>
  <c r="F101" i="5"/>
  <c r="F99" i="5"/>
  <c r="F97" i="5"/>
  <c r="F65" i="5" s="1"/>
  <c r="F61" i="5" s="1"/>
  <c r="F93" i="5"/>
  <c r="F91" i="5"/>
  <c r="F89" i="5"/>
  <c r="F87" i="5"/>
  <c r="F85" i="5"/>
  <c r="F83" i="5"/>
  <c r="F81" i="5"/>
  <c r="F79" i="5"/>
  <c r="F77" i="5"/>
  <c r="F75" i="5"/>
  <c r="F73" i="5"/>
  <c r="F71" i="5"/>
  <c r="F68" i="5"/>
  <c r="F67" i="5"/>
  <c r="F60" i="5" s="1"/>
  <c r="F66" i="5"/>
  <c r="F62" i="5" s="1"/>
  <c r="F54" i="5"/>
  <c r="F52" i="5"/>
  <c r="F50" i="5"/>
  <c r="F48" i="5"/>
  <c r="F46" i="5"/>
  <c r="F44" i="5"/>
  <c r="F42" i="5"/>
  <c r="F40" i="5"/>
  <c r="F38" i="5"/>
  <c r="F36" i="5"/>
  <c r="F34" i="5"/>
  <c r="F32" i="5"/>
  <c r="F31" i="5"/>
  <c r="F26" i="5" s="1"/>
  <c r="F30" i="5"/>
  <c r="F25" i="5" s="1"/>
  <c r="D217" i="5"/>
  <c r="G147" i="5" l="1"/>
  <c r="G14" i="5"/>
  <c r="G13" i="5" s="1"/>
  <c r="H143" i="5"/>
  <c r="H14" i="5"/>
  <c r="H13" i="5" s="1"/>
  <c r="F147" i="5"/>
  <c r="F14" i="5"/>
  <c r="F13" i="5" s="1"/>
  <c r="H142" i="5"/>
  <c r="F143" i="5"/>
  <c r="F142" i="5" s="1"/>
  <c r="F59" i="5"/>
  <c r="G10" i="5"/>
  <c r="G143" i="5"/>
  <c r="G142" i="5" s="1"/>
  <c r="H117" i="5"/>
  <c r="H20" i="5"/>
  <c r="H10" i="5" s="1"/>
  <c r="F19" i="5"/>
  <c r="H9" i="5"/>
  <c r="H21" i="5"/>
  <c r="H11" i="5" s="1"/>
  <c r="G21" i="5"/>
  <c r="G18" i="5" s="1"/>
  <c r="F29" i="5"/>
  <c r="F64" i="5"/>
  <c r="F21" i="5"/>
  <c r="F11" i="5" s="1"/>
  <c r="F20" i="5"/>
  <c r="F10" i="5" s="1"/>
  <c r="F23" i="5"/>
  <c r="C294" i="5"/>
  <c r="C191" i="5"/>
  <c r="F9" i="5" l="1"/>
  <c r="F18" i="5"/>
  <c r="H18" i="5"/>
  <c r="H8" i="5"/>
  <c r="F8" i="5"/>
  <c r="G11" i="5"/>
  <c r="G9" i="5"/>
  <c r="C140" i="5"/>
  <c r="G8" i="5" l="1"/>
  <c r="E139" i="5"/>
  <c r="D139" i="5"/>
  <c r="C139" i="5" l="1"/>
  <c r="C88" i="5"/>
  <c r="C78" i="5"/>
  <c r="C74" i="5"/>
  <c r="C43" i="5"/>
  <c r="C37" i="5"/>
  <c r="D324" i="5" l="1"/>
  <c r="E324" i="5"/>
  <c r="C33" i="5"/>
  <c r="C70" i="5"/>
  <c r="C122" i="5"/>
  <c r="C236" i="5"/>
  <c r="C221" i="5"/>
  <c r="C273" i="5"/>
  <c r="C227" i="5"/>
  <c r="C315" i="5" l="1"/>
  <c r="C313" i="5"/>
  <c r="C264" i="5" l="1"/>
  <c r="C278" i="5"/>
  <c r="E277" i="5"/>
  <c r="D277" i="5"/>
  <c r="C276" i="5"/>
  <c r="C258" i="5"/>
  <c r="C234" i="5"/>
  <c r="C232" i="5"/>
  <c r="C219" i="5"/>
  <c r="C223" i="5"/>
  <c r="C277" i="5" l="1"/>
  <c r="C275" i="5"/>
  <c r="E274" i="5"/>
  <c r="D274" i="5"/>
  <c r="C274" i="5" l="1"/>
  <c r="E271" i="5"/>
  <c r="D271" i="5"/>
  <c r="C124" i="5"/>
  <c r="C257" i="5"/>
  <c r="C271" i="5" l="1"/>
  <c r="E107" i="5"/>
  <c r="D107" i="5"/>
  <c r="C107" i="5" l="1"/>
  <c r="E66" i="5"/>
  <c r="E62" i="5" s="1"/>
  <c r="E290" i="5" l="1"/>
  <c r="D290" i="5"/>
  <c r="E291" i="5"/>
  <c r="D291" i="5"/>
  <c r="C291" i="5" l="1"/>
  <c r="C290" i="5"/>
  <c r="E268" i="5"/>
  <c r="D268" i="5"/>
  <c r="E265" i="5"/>
  <c r="D265" i="5"/>
  <c r="C268" i="5" l="1"/>
  <c r="C265" i="5"/>
  <c r="E311" i="5"/>
  <c r="D311" i="5"/>
  <c r="E316" i="5"/>
  <c r="D316" i="5"/>
  <c r="E302" i="5"/>
  <c r="D302" i="5"/>
  <c r="C235" i="5"/>
  <c r="E235" i="5"/>
  <c r="D235" i="5"/>
  <c r="C233" i="5"/>
  <c r="E233" i="5"/>
  <c r="D233" i="5"/>
  <c r="C231" i="5"/>
  <c r="E231" i="5"/>
  <c r="D231" i="5"/>
  <c r="E229" i="5"/>
  <c r="D229" i="5"/>
  <c r="E105" i="5"/>
  <c r="D105" i="5"/>
  <c r="E103" i="5"/>
  <c r="D103" i="5"/>
  <c r="E54" i="5"/>
  <c r="D54" i="5"/>
  <c r="E101" i="5"/>
  <c r="D101" i="5"/>
  <c r="C302" i="5" l="1"/>
  <c r="C311" i="5"/>
  <c r="C103" i="5"/>
  <c r="C66" i="5"/>
  <c r="C101" i="5"/>
  <c r="C54" i="5"/>
  <c r="C105" i="5"/>
  <c r="C230" i="5"/>
  <c r="C229" i="5" s="1"/>
  <c r="C316" i="5"/>
  <c r="E309" i="5"/>
  <c r="E307" i="5"/>
  <c r="C321" i="5"/>
  <c r="E99" i="5"/>
  <c r="D99" i="5"/>
  <c r="C99" i="5" l="1"/>
  <c r="C331" i="5" l="1"/>
  <c r="E331" i="5"/>
  <c r="D331" i="5"/>
  <c r="C329" i="5"/>
  <c r="E329" i="5"/>
  <c r="D329" i="5"/>
  <c r="D307" i="5"/>
  <c r="D305" i="5" s="1"/>
  <c r="C314" i="5"/>
  <c r="E314" i="5"/>
  <c r="D314" i="5"/>
  <c r="C312" i="5"/>
  <c r="E312" i="5"/>
  <c r="D312" i="5"/>
  <c r="E305" i="5"/>
  <c r="C305" i="5" l="1"/>
  <c r="C307" i="5"/>
  <c r="C309" i="5"/>
  <c r="C327" i="5"/>
  <c r="D309" i="5"/>
  <c r="I97" i="5"/>
  <c r="E97" i="5"/>
  <c r="E65" i="5" s="1"/>
  <c r="E61" i="5" s="1"/>
  <c r="D97" i="5"/>
  <c r="D65" i="5" s="1"/>
  <c r="D61" i="5" s="1"/>
  <c r="E300" i="5"/>
  <c r="D300" i="5"/>
  <c r="E137" i="5"/>
  <c r="D137" i="5"/>
  <c r="E52" i="5"/>
  <c r="D52" i="5"/>
  <c r="C137" i="5" l="1"/>
  <c r="C97" i="5"/>
  <c r="C52" i="5"/>
  <c r="C300" i="5"/>
  <c r="C324" i="5"/>
  <c r="E134" i="5"/>
  <c r="E118" i="5" s="1"/>
  <c r="D134" i="5"/>
  <c r="D118" i="5" s="1"/>
  <c r="I134" i="5"/>
  <c r="E198" i="5"/>
  <c r="E196" i="5"/>
  <c r="E195" i="5"/>
  <c r="D196" i="5"/>
  <c r="D198" i="5"/>
  <c r="C198" i="5" s="1"/>
  <c r="D195" i="5"/>
  <c r="C65" i="5" l="1"/>
  <c r="C195" i="5"/>
  <c r="C196" i="5"/>
  <c r="C134" i="5"/>
  <c r="I50" i="5"/>
  <c r="E50" i="5"/>
  <c r="D50" i="5"/>
  <c r="C50" i="5" l="1"/>
  <c r="C51" i="5"/>
  <c r="E297" i="5"/>
  <c r="D297" i="5"/>
  <c r="D259" i="5"/>
  <c r="E259" i="5"/>
  <c r="D262" i="5"/>
  <c r="D197" i="5" s="1"/>
  <c r="E262" i="5"/>
  <c r="D237" i="5"/>
  <c r="E237" i="5"/>
  <c r="D242" i="5"/>
  <c r="E242" i="5"/>
  <c r="E222" i="5"/>
  <c r="D222" i="5"/>
  <c r="D155" i="5"/>
  <c r="E155" i="5"/>
  <c r="D154" i="5"/>
  <c r="D149" i="5" s="1"/>
  <c r="D15" i="5" s="1"/>
  <c r="E154" i="5"/>
  <c r="E149" i="5" s="1"/>
  <c r="E15" i="5" s="1"/>
  <c r="D153" i="5"/>
  <c r="E153" i="5"/>
  <c r="D48" i="5"/>
  <c r="E48" i="5"/>
  <c r="D46" i="5"/>
  <c r="E46" i="5"/>
  <c r="D44" i="5"/>
  <c r="E44" i="5"/>
  <c r="D42" i="5"/>
  <c r="E42" i="5"/>
  <c r="D40" i="5"/>
  <c r="E40" i="5"/>
  <c r="D38" i="5"/>
  <c r="E38" i="5"/>
  <c r="D36" i="5"/>
  <c r="E36" i="5"/>
  <c r="D32" i="5"/>
  <c r="E32" i="5"/>
  <c r="D34" i="5"/>
  <c r="E34" i="5"/>
  <c r="E31" i="5"/>
  <c r="C31" i="5" s="1"/>
  <c r="D30" i="5"/>
  <c r="E30" i="5"/>
  <c r="E25" i="5" s="1"/>
  <c r="D295" i="5"/>
  <c r="D286" i="5" s="1"/>
  <c r="E295" i="5"/>
  <c r="E286" i="5" s="1"/>
  <c r="D293" i="5"/>
  <c r="D292" i="5" s="1"/>
  <c r="E293" i="5"/>
  <c r="E292" i="5" s="1"/>
  <c r="D224" i="5"/>
  <c r="E224" i="5"/>
  <c r="D220" i="5"/>
  <c r="E220" i="5"/>
  <c r="D218" i="5"/>
  <c r="E218" i="5"/>
  <c r="E217" i="5"/>
  <c r="E188" i="5"/>
  <c r="D188" i="5"/>
  <c r="D183" i="5"/>
  <c r="E183" i="5"/>
  <c r="D178" i="5"/>
  <c r="E178" i="5"/>
  <c r="E173" i="5"/>
  <c r="D173" i="5"/>
  <c r="D132" i="5"/>
  <c r="E132" i="5"/>
  <c r="D129" i="5"/>
  <c r="E129" i="5"/>
  <c r="E127" i="5"/>
  <c r="D127" i="5"/>
  <c r="D125" i="5"/>
  <c r="E125" i="5"/>
  <c r="D123" i="5"/>
  <c r="E123" i="5"/>
  <c r="D120" i="5"/>
  <c r="E120" i="5"/>
  <c r="D115" i="5"/>
  <c r="E115" i="5"/>
  <c r="D114" i="5"/>
  <c r="D112" i="5" s="1"/>
  <c r="E114" i="5"/>
  <c r="E112" i="5" s="1"/>
  <c r="D93" i="5"/>
  <c r="E93" i="5"/>
  <c r="D91" i="5"/>
  <c r="E91" i="5"/>
  <c r="D89" i="5"/>
  <c r="E89" i="5"/>
  <c r="D87" i="5"/>
  <c r="E87" i="5"/>
  <c r="D85" i="5"/>
  <c r="E85" i="5"/>
  <c r="D83" i="5"/>
  <c r="E83" i="5"/>
  <c r="D81" i="5"/>
  <c r="E81" i="5"/>
  <c r="D79" i="5"/>
  <c r="E79" i="5"/>
  <c r="D77" i="5"/>
  <c r="E77" i="5"/>
  <c r="D75" i="5"/>
  <c r="E75" i="5"/>
  <c r="D71" i="5"/>
  <c r="E71" i="5"/>
  <c r="D73" i="5"/>
  <c r="E73" i="5"/>
  <c r="D67" i="5"/>
  <c r="D60" i="5" s="1"/>
  <c r="D59" i="5" s="1"/>
  <c r="E67" i="5"/>
  <c r="E60" i="5" s="1"/>
  <c r="E59" i="5" s="1"/>
  <c r="D68" i="5"/>
  <c r="E68" i="5"/>
  <c r="D199" i="5"/>
  <c r="E199" i="5"/>
  <c r="D201" i="5"/>
  <c r="E201" i="5"/>
  <c r="D203" i="5"/>
  <c r="E203" i="5"/>
  <c r="D205" i="5"/>
  <c r="E205" i="5"/>
  <c r="D207" i="5"/>
  <c r="E207" i="5"/>
  <c r="D212" i="5"/>
  <c r="E212" i="5"/>
  <c r="D214" i="5"/>
  <c r="E214" i="5"/>
  <c r="D256" i="5"/>
  <c r="E256" i="5"/>
  <c r="D253" i="5"/>
  <c r="E253" i="5"/>
  <c r="D247" i="5"/>
  <c r="E247" i="5"/>
  <c r="I132" i="5"/>
  <c r="C218" i="5"/>
  <c r="C201" i="5"/>
  <c r="I253" i="5"/>
  <c r="I259" i="5" s="1"/>
  <c r="I93" i="5"/>
  <c r="C15" i="5" l="1"/>
  <c r="E148" i="5"/>
  <c r="E14" i="5" s="1"/>
  <c r="E13" i="5" s="1"/>
  <c r="E152" i="5"/>
  <c r="D148" i="5"/>
  <c r="D152" i="5"/>
  <c r="E147" i="5"/>
  <c r="D25" i="5"/>
  <c r="C25" i="5" s="1"/>
  <c r="C30" i="5"/>
  <c r="E143" i="5"/>
  <c r="D144" i="5"/>
  <c r="D145" i="5"/>
  <c r="E144" i="5"/>
  <c r="E26" i="5"/>
  <c r="C26" i="5" s="1"/>
  <c r="E197" i="5"/>
  <c r="E145" i="5" s="1"/>
  <c r="C118" i="5"/>
  <c r="C127" i="5"/>
  <c r="C217" i="5"/>
  <c r="C286" i="5"/>
  <c r="C247" i="5"/>
  <c r="C256" i="5"/>
  <c r="C212" i="5"/>
  <c r="C205" i="5"/>
  <c r="C73" i="5"/>
  <c r="C75" i="5"/>
  <c r="C79" i="5"/>
  <c r="C83" i="5"/>
  <c r="C87" i="5"/>
  <c r="C91" i="5"/>
  <c r="C119" i="5"/>
  <c r="C123" i="5"/>
  <c r="C129" i="5"/>
  <c r="C183" i="5"/>
  <c r="C188" i="5"/>
  <c r="C293" i="5"/>
  <c r="C32" i="5"/>
  <c r="C38" i="5"/>
  <c r="C42" i="5"/>
  <c r="C46" i="5"/>
  <c r="C153" i="5"/>
  <c r="C155" i="5"/>
  <c r="C237" i="5"/>
  <c r="C253" i="5"/>
  <c r="C214" i="5"/>
  <c r="C207" i="5"/>
  <c r="C203" i="5"/>
  <c r="C199" i="5"/>
  <c r="C68" i="5"/>
  <c r="D19" i="5"/>
  <c r="C67" i="5"/>
  <c r="C77" i="5"/>
  <c r="C81" i="5"/>
  <c r="C85" i="5"/>
  <c r="C89" i="5"/>
  <c r="C93" i="5"/>
  <c r="C120" i="5"/>
  <c r="C125" i="5"/>
  <c r="C132" i="5"/>
  <c r="C173" i="5"/>
  <c r="C178" i="5"/>
  <c r="C224" i="5"/>
  <c r="C295" i="5"/>
  <c r="C34" i="5"/>
  <c r="C36" i="5"/>
  <c r="C40" i="5"/>
  <c r="C44" i="5"/>
  <c r="C48" i="5"/>
  <c r="C154" i="5"/>
  <c r="C242" i="5"/>
  <c r="C262" i="5"/>
  <c r="C297" i="5"/>
  <c r="E29" i="5"/>
  <c r="D194" i="5"/>
  <c r="D21" i="5"/>
  <c r="E19" i="5"/>
  <c r="E64" i="5"/>
  <c r="E117" i="5"/>
  <c r="C259" i="5"/>
  <c r="D289" i="5"/>
  <c r="D287" i="5"/>
  <c r="D284" i="5" s="1"/>
  <c r="E289" i="5"/>
  <c r="E287" i="5"/>
  <c r="E284" i="5" s="1"/>
  <c r="E216" i="5"/>
  <c r="D64" i="5"/>
  <c r="E20" i="5"/>
  <c r="D29" i="5"/>
  <c r="C29" i="5" s="1"/>
  <c r="D216" i="5"/>
  <c r="D20" i="5"/>
  <c r="D10" i="5" s="1"/>
  <c r="D117" i="5"/>
  <c r="D147" i="5" l="1"/>
  <c r="D14" i="5"/>
  <c r="D143" i="5"/>
  <c r="D142" i="5" s="1"/>
  <c r="E142" i="5"/>
  <c r="E10" i="5"/>
  <c r="D18" i="5"/>
  <c r="C20" i="5"/>
  <c r="C19" i="5"/>
  <c r="D11" i="5"/>
  <c r="C150" i="5"/>
  <c r="C149" i="5"/>
  <c r="C115" i="5"/>
  <c r="C284" i="5"/>
  <c r="C287" i="5"/>
  <c r="C152" i="5"/>
  <c r="C114" i="5"/>
  <c r="C61" i="5"/>
  <c r="C289" i="5"/>
  <c r="C292" i="5"/>
  <c r="C144" i="5"/>
  <c r="C148" i="5"/>
  <c r="C216" i="5"/>
  <c r="C64" i="5"/>
  <c r="C117" i="5"/>
  <c r="C62" i="5"/>
  <c r="C60" i="5"/>
  <c r="C197" i="5"/>
  <c r="C285" i="5"/>
  <c r="C113" i="5"/>
  <c r="E21" i="5"/>
  <c r="C21" i="5" s="1"/>
  <c r="E194" i="5"/>
  <c r="E9" i="5"/>
  <c r="E23" i="5"/>
  <c r="D23" i="5"/>
  <c r="C147" i="5"/>
  <c r="D9" i="5"/>
  <c r="D13" i="5" l="1"/>
  <c r="C13" i="5" s="1"/>
  <c r="C14" i="5"/>
  <c r="C143" i="5"/>
  <c r="D8" i="5"/>
  <c r="C23" i="5"/>
  <c r="E18" i="5"/>
  <c r="C18" i="5" s="1"/>
  <c r="E11" i="5"/>
  <c r="E8" i="5" s="1"/>
  <c r="C10" i="5"/>
  <c r="C11" i="5"/>
  <c r="C142" i="5"/>
  <c r="C112" i="5"/>
  <c r="C145" i="5"/>
  <c r="C194" i="5"/>
  <c r="C59" i="5"/>
  <c r="C9" i="5"/>
  <c r="C8" i="5" l="1"/>
  <c r="C220" i="5"/>
  <c r="C222" i="5"/>
  <c r="C71" i="5"/>
</calcChain>
</file>

<file path=xl/sharedStrings.xml><?xml version="1.0" encoding="utf-8"?>
<sst xmlns="http://schemas.openxmlformats.org/spreadsheetml/2006/main" count="418" uniqueCount="180">
  <si>
    <t>№ строки</t>
  </si>
  <si>
    <t>Наименование мероприятия /Источники расходов на финансирование</t>
  </si>
  <si>
    <t>Номер строки задач, целевых показателей, на достижение которых направлены мероприятия</t>
  </si>
  <si>
    <t>ВСЕГО:</t>
  </si>
  <si>
    <t>областной бюджет</t>
  </si>
  <si>
    <t>федеральный бюджет</t>
  </si>
  <si>
    <t>местный бюджет</t>
  </si>
  <si>
    <t>Мероприятие 1. Обеспечение государственных гарантий прав граждан на получение общедоступного и бесплатного дошкольного образования в муниципальных дошкольных организациях, всего, из них:</t>
  </si>
  <si>
    <t>Мероприятие 2. Организация питания в дошкольных образовательных учреждениях</t>
  </si>
  <si>
    <t>Мероприятие 1.Предоставление общедоступного и бесплатного начального общего, основного общего среднего (полного) общего образования по основным общеобразовательным программам, за исключением полномочий по финансовому обеспечению образовательного процесса, отнесенных к полномочиям органов государственной власти субъектов Российской Федерации</t>
  </si>
  <si>
    <t>Мероприятие 2. Осуществление мероприятий по организации питания в муниципальных общеобразовательных организациях, всего, из них:</t>
  </si>
  <si>
    <t>Подпрограмма 3 "Развитие системы дополнительного образования, отдыха и оздоровления детей"</t>
  </si>
  <si>
    <t>Мероприятие 1. Организация предоставления дополнительного образования детей в государственных организациях дополнительного образования</t>
  </si>
  <si>
    <t>Мероприятие 1. Обучение, профессиональная переподготовка  педагогов образовательных организаций в образовательных организациях высшего и среднего профессионального  образования</t>
  </si>
  <si>
    <t>Мероприятие 3. Субвенция на финансовое обеспечение государственных гарантий реализации прав на получение общедостпуного и бесплатного дошкольного образования в муниципальных дошкольных образовательных организациях (оплата труда педагогических работников)</t>
  </si>
  <si>
    <t>Мероприятие 5. Субвенция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(образовательный процесс)</t>
  </si>
  <si>
    <t>Мероприятие 8. Субвенция на финасовое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образовательных  организациях и финансовое обеспечение дополнительного образования детей в муниципальных общеобразовательных организациях (образовательный процесс)</t>
  </si>
  <si>
    <t>Мероприятие 3. Субвенция на финасовое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средненго общего образования в муниципальных образовательных  организациях и финансовое обеспечение дополнительного образования детей в муниципальных общеобразовательных организациях (оплата труда педагогических работников)</t>
  </si>
  <si>
    <t>Мероприятие 5. Субвенция на финасовое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средненго общего образования в муниципальных образовательных  организациях и финансовое обеспечение дополнительного образования детей в муниципальных общеобразовательных организациях (образовательный процесс)</t>
  </si>
  <si>
    <t>Мероприятие 6. Субсидия на осуществление мероприятий по организации питания в муниципальных общеобразовательных организациях</t>
  </si>
  <si>
    <t xml:space="preserve">Мероприятие 7. Обеспечение бесплатного проезда детей-сирот и детей, оставшихся без попечения родителей, обучающихся в муниципальных образовательных организациях, на городском, пригородном, в сельской местности на внутрирайонном транспорте (кроме такси), а также бесплатного проезда один раз в год к месту жительства и обратно к месту учебы </t>
  </si>
  <si>
    <t>Мероприятие 2. Повышение образовательного уровня педагогов со  средним профессиональным образованием  на высшее профессиональное образование</t>
  </si>
  <si>
    <t>п.1.1.1.1, п. 1.1.1.2,  п. 1.1.2.1</t>
  </si>
  <si>
    <t>п.2.2.3.1</t>
  </si>
  <si>
    <t>п. 3.4.1.1</t>
  </si>
  <si>
    <t>п. 3.3.1.1,  п.3.3.1.2</t>
  </si>
  <si>
    <t>Мероприятие 6.Субвенция на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образовательных  организациях и финансовое обеспечение дополнительного образования детей в муниципальных общеобразовательных организациях (оплата труда педагогических работников)</t>
  </si>
  <si>
    <t xml:space="preserve">Мероприятие 9. Межбюджетный трансферт на обеспечение оплаты труда работников муниципальных учреждений в размере не ниже минимального размера оплаты труда </t>
  </si>
  <si>
    <t>Мероприятие 8. Межбюджетный трансферт на обеспечение оплаты труда работников муниципальных учреждений в размере не ниже минимального размера оплаты труда</t>
  </si>
  <si>
    <t>Подпрограмма 1 "Развитие системы дошкольного образования"</t>
  </si>
  <si>
    <t>ВСЕГО по муниципальной программе:</t>
  </si>
  <si>
    <t>Прочие нужды</t>
  </si>
  <si>
    <t>ВСЕГО ПО ПОДПРОГРАММЕ 1, В ТОМ ЧИСЛЕ</t>
  </si>
  <si>
    <t>ВСЕГО ПО ПОДПРОГРАММЕ 2, В ТОМ ЧИСЛЕ</t>
  </si>
  <si>
    <t>Всего по направлению "Прочие нужды" в том числе:</t>
  </si>
  <si>
    <t>ВСЕГО ПО ПОДПРОГРАММЕ 3, В ТОМ ЧИСЛЕ</t>
  </si>
  <si>
    <t>ВСЕГО ПО ПОДПРОГРАММЕ 5, В ТОМ ЧИСЛЕ</t>
  </si>
  <si>
    <t xml:space="preserve">п.2.2.1.1, п.2.2.1.2, п. 2.2.1.3, п. 2.2.2.1, п. 2.2.2.2,  п. 2.2.2.3, п. 2.2.5.1, п.2.2.6.1, п.2.2.6.2, п.2.2.6.3 </t>
  </si>
  <si>
    <t>внебюджетные источники</t>
  </si>
  <si>
    <t>КАПИТАЛЬНЫЕ ВЛОЖЕНИЯ</t>
  </si>
  <si>
    <t>ПРОЧИЕ НУЖДЫ</t>
  </si>
  <si>
    <t>Всего по Капитальным вложениям, в том числе</t>
  </si>
  <si>
    <t>Всего по Прочим нуждам, в том числе</t>
  </si>
  <si>
    <t>1. Капитальные вложения</t>
  </si>
  <si>
    <t>Всего по направлению "Капитальные вложения", в том числе:</t>
  </si>
  <si>
    <t>1.1. Бюджетные инвестиции в объекты капитального строительства</t>
  </si>
  <si>
    <t>Бюджетные инвестиции в объекты капитального строительства, в том числе:</t>
  </si>
  <si>
    <t>1.2. Иные капитальные вложения</t>
  </si>
  <si>
    <t>ВСЕГО ПО ПОДПРОГРАММЕ 4, В ТОМ ЧИСЛЕ</t>
  </si>
  <si>
    <t>п.4.5.1.2.</t>
  </si>
  <si>
    <t xml:space="preserve">местный бюджет                          </t>
  </si>
  <si>
    <t>п.4.5.1.1.</t>
  </si>
  <si>
    <t>п.3.3.1.7., п. 3.3.1.8</t>
  </si>
  <si>
    <t>п. 4.5.4.1</t>
  </si>
  <si>
    <t>Подпрограмма 4. "Укрепление и развитие материально - технической базы образовательных организаций"</t>
  </si>
  <si>
    <t xml:space="preserve"> Прочие нужды</t>
  </si>
  <si>
    <t>п.4.5.1.4.</t>
  </si>
  <si>
    <t>п. 4.5.1.2</t>
  </si>
  <si>
    <t xml:space="preserve"> Антитеррористические мероприятия в дошкольных образовательных учреждениях</t>
  </si>
  <si>
    <t>Антитеррористические мероприятия в общеобразовательных учреждениях</t>
  </si>
  <si>
    <t>Антитеррористические мероприятия в учреждениях дополнительного образования</t>
  </si>
  <si>
    <t>п.4.5.1.1</t>
  </si>
  <si>
    <t>п. 4.5.3.1</t>
  </si>
  <si>
    <t>Мероприятие 9. Обеспечение исполнения судебных актов</t>
  </si>
  <si>
    <t xml:space="preserve">Мероприятие 1. Разработка проектно-сметной документации с прохождением государственной экспертизы по объекту: "Строительство детского сада на 90 мест в с. Сажино Артинского района Свердловской области </t>
  </si>
  <si>
    <t xml:space="preserve"> п 4.5.1.3</t>
  </si>
  <si>
    <t>п. 2.2.1.4, п.4.5.1.3; п. 2.2.1.5</t>
  </si>
  <si>
    <t>п. 4.5.1.4</t>
  </si>
  <si>
    <t>Мероприятие 3. Строительство пристроя к МАОУ АСОШ №1 на 400 мест</t>
  </si>
  <si>
    <t>ВСЕГО ПО ПОДПРОГРАММЕ 6, В ТОМ ЧИСЛЕ</t>
  </si>
  <si>
    <t>п. 2.2.8.1.</t>
  </si>
  <si>
    <t>п. 2.2.3.2.</t>
  </si>
  <si>
    <t>п.1.1.1.1, п. 1.1.1.2,  п. 1.1.1.3, п. 1.1.1.4, п. 1.1.1.5, п.1.1.1.6; п. 1.1.2.1</t>
  </si>
  <si>
    <t>Мероприятие 12. Создание в образовательных организациях условий для получения детьми-инвалидами качественного образования</t>
  </si>
  <si>
    <t>Мероприяие 13. Субсидии на создание в образовательных организациях условий для получения детьми-инвалидами качественного образования</t>
  </si>
  <si>
    <t>п. 2.2.2.3</t>
  </si>
  <si>
    <t>Мероприятие 2. Межбюджетный трансферт на обеспечение оплаты труда работников муниципальных учреждений в размере не ниже минимального размера оплаты труда</t>
  </si>
  <si>
    <t>2026 год</t>
  </si>
  <si>
    <t>2027 год</t>
  </si>
  <si>
    <t>п. 5.7.2.1.</t>
  </si>
  <si>
    <t>Мероприятие 10. Обеспечение судебных актов</t>
  </si>
  <si>
    <t>п. 3.3.1.1,  п.3.3.1.2, п. 3.3.1.3,  п.3.3.1.4,  п.3.3.1.5.; п. 3.3.1.6.; п.3.3.2.1.; п. 3.3.2.3.</t>
  </si>
  <si>
    <t>п.1.1.1.1, п. 1.1.1.2</t>
  </si>
  <si>
    <t>п.2.2.1.1, п.2.2.1.2, п. 2.2.1.3, п. 2.2.2.1, п. 2.2.2.2,  п. 2.2.2.3,   2.2.7.1, п.4.5.2.1, п. 2.2.1.7.; п. 2.2.1.8.;  п. 2.2.6.4.; п. 2.2.1.9.; п. 2.2.1.10; п. 3.3.2.3.</t>
  </si>
  <si>
    <t>п.2.2.1.1, п.2.2.1.2, п. 2.2.1.3, п. 2.2.2.1, п. 2.2.2.2,  п. 2.2.2.3, п 2.2.1.7.; п. 2.2.1.8.; п. 2.2.6.4.</t>
  </si>
  <si>
    <t>п. 2.2.4.1</t>
  </si>
  <si>
    <t>п. 4.5.1.3.</t>
  </si>
  <si>
    <t>п. 4.5.1.3.; п. 4.5.1.1.</t>
  </si>
  <si>
    <t>п. 4.5.4.1.</t>
  </si>
  <si>
    <t>п. 5.7.1.1.</t>
  </si>
  <si>
    <t>Мероприятие 1. Обеспечение деятельности подведомственных учреждений (МКУ КЦССО)</t>
  </si>
  <si>
    <t>п. 4.5.1.3., п. 4.5.1.1.</t>
  </si>
  <si>
    <t>п. 2.2.1.3.</t>
  </si>
  <si>
    <t>п. 2.2.1.3., п.4.5.1.1.</t>
  </si>
  <si>
    <t>п. 6.8.1.1., п. 6.8.2.1., п. 6.8.3.1., п. 6.8.4.1.</t>
  </si>
  <si>
    <t>п.2.2.1.1, п.2.2.1.2, п. 2.2.1.3, п. 2.2.2.1, п. 2.2.2.2,  п. 2.2.2.3,  п.6.8.2.2.; 6.8.3.1; п. 6.8.4.1; п. 2.2.1.7. ; п. 2.2.1.8.; п. 2.2.6.4.; п. 3.3.2.3.</t>
  </si>
  <si>
    <t>п.2.2.1.1, п.2.2.1.2, п. 2.2.1.3, п. 2.2.2.1, п. 2.2.2.2,  п. 2.2.2.3, п. 2.2.4.1, п.2.2.5.1, 2.2.7.1, п.4.5.2.1;2.2.1.7.; п. 2.2.1.8; п. 2.2.6.4.; п. 3.3.2.2.; п.3.3.2.4.; п. 2.2.1.9.;п. 2.2.1.10; п.3.3.2.3., п. 4.5.3.1., п. 3.3.2.4., п. 3.3.2.5.</t>
  </si>
  <si>
    <t>п.2.2.1.1, п.2.2.1.2, п. 2.2.1.3, п. 2.2.2.1</t>
  </si>
  <si>
    <t>Мероприятие 4. Межбюджетный трансферт на обеспечение фондов оплаты труда органов местного самоуправления и работников муниципальных учреждений за исключением работников заработная плата которых определяется указами Президента</t>
  </si>
  <si>
    <t xml:space="preserve">Мероприятие 14. Межбюджетный трансферт на обеспечение фондов оплаты труда органов местного самоуправления и работников муниципальных учреждений за исключением работников заработная плата которых определяется указами </t>
  </si>
  <si>
    <t>Объем расходов на выполнение мероприятия за счет всех источников ресурсного обеспечения, тыс. рублей</t>
  </si>
  <si>
    <t>ВСЕГО ПО ПОДПРОГРАММЕ 7, В ТОМ ЧИСЛЕ</t>
  </si>
  <si>
    <t>Мероприятие 1.«Обеспечение деятельности учреждений в области физической культуры и спорта, проведение физкультурных мероприятий, реализацию дополнительных общеразвивающих программ в области физической культуры и спорта»</t>
  </si>
  <si>
    <t>обласной бюджет</t>
  </si>
  <si>
    <t>Мероприятие 11. Межбюджетный трансферт на обеспечение фондов оплаты труда органов местного самоуправления и работников муниципальных учреждений за исключением работников заработная плата которых определяется указами Президента РФ</t>
  </si>
  <si>
    <t>Мероприятие 5. Межбюджетный трансферт на обеспечение фондов оплаты труда органов местного самоуправления и работников муниципальных учреждений за исключением работников заработная плата которых определяется указами Президента</t>
  </si>
  <si>
    <t>Мероприятие 17. Исполнение расходных обязательств ГРБС</t>
  </si>
  <si>
    <t>Мероприятие 18. Обеспечение широкополостного доступа образовательных организаций к сети интернет</t>
  </si>
  <si>
    <t xml:space="preserve">Мероприятие 5. Меры социальной поддержки по заключенным договорам работодателей с гражданами о целевом обучении </t>
  </si>
  <si>
    <t>Мероприятие 12. Компенсация родительской платы в ДОУ за присмотр и уход за обучающимися с ОВЗ</t>
  </si>
  <si>
    <t>Подпрограмма 2 "Развитие системы общего образования в Артинском муниципальном округе"</t>
  </si>
  <si>
    <t>Подпрограмма 5. "Другие вопросы в области образования Артинского муниципального округа."</t>
  </si>
  <si>
    <t>Подпрограмма 6 «Развитие физической культуры и спорта в учреждениях дополнительного образования детей АМО»</t>
  </si>
  <si>
    <t>Мероприятие 2. Строительство детского сада на 90 мест в с. Сажино Артинского муниципального округа Свердловской области в рамках реализации программ "Комплексное развитие сельских территорий АМО на 2020-2025г." *</t>
  </si>
  <si>
    <t xml:space="preserve">Мероприятие 4. Внедрение механизмов инициативного бюджетирования на территории Свердловской области (проект "Движение вперед" МАУ ДО "Артинская СШ им. ЗТ России Ю. В. Мельцова") </t>
  </si>
  <si>
    <t xml:space="preserve"> п. 4.5.1.1.</t>
  </si>
  <si>
    <t>Мероприятие 4. Субвенция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(оплата труда прочих работников)</t>
  </si>
  <si>
    <t>Мероприятие 7. Субвенция на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(оплата труда прочих работников)</t>
  </si>
  <si>
    <t>Мероприятие 19. Создание в общеобразовательных организациях условий для организации горячего питания обучающихся</t>
  </si>
  <si>
    <t>Мероприятие 2. Организация отдыха детей в каникулярное время</t>
  </si>
  <si>
    <t>Мероприятие 3. Субсидии на осуществление мероприятий по обеспечению организации отдыха детей в каникулярное время, включая мероприятия по обеспечению безопасности их жизни и здоровья</t>
  </si>
  <si>
    <t>Мероприятия по антитеррористической защищенности общеобразовательных организациях</t>
  </si>
  <si>
    <t>Мероприятия по антитеррористической защищенности в дошкольных образовательных организациях</t>
  </si>
  <si>
    <t>Мероприятия по антитеррористической защищенности в организациях дополнительного образования</t>
  </si>
  <si>
    <t>Мероприятие 20. Создание в общеобразовательных организациях условий для организации горячего питания обучающихся</t>
  </si>
  <si>
    <t>Мероприятие 2. Обеспечение персонифицированного финансирования дополнительного образования детей</t>
  </si>
  <si>
    <t>Мероприятие 3. Спортивная подготовка</t>
  </si>
  <si>
    <t>Мероприятие 10. Межбюджетный трансферт на ежемесячное денежное вознаграждение за классное руководство педагогическим работникам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на условиях софинансирования из федерального бюджета</t>
  </si>
  <si>
    <t>Мероприятие 16. Межбюджетный трансферт на 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t>
  </si>
  <si>
    <t>Мероприятие 3. Межбюджетный трансферт из областного бюджета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на условиях софинансирования из федерального бюджета</t>
  </si>
  <si>
    <t>Мероприятие 11.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</si>
  <si>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Мероприятие 15. Межбюджетный трансферт на обеспечение дополнительных гарантий по социальной поддержке детей-сирот и детей, оставшихся без попечения родителей, лиц, потерявших в период обучения обоих родителей или единственного родителя, обучающихся в муниципальных образовательных организациях</t>
  </si>
  <si>
    <t>Подпрограмма 7 "Развитие кадрового потенциала системы образования Артинского муниципального округа"</t>
  </si>
  <si>
    <t>2028 год</t>
  </si>
  <si>
    <t>2029 год</t>
  </si>
  <si>
    <t>2030 год</t>
  </si>
  <si>
    <t>Мероприятие 13. Компенсация родительской платы  за присмотр и уход за обучающихся участников СВО и МДДО</t>
  </si>
  <si>
    <t>Мероприятие 21. Питание детей участников СВО при посещении ГПД в школах</t>
  </si>
  <si>
    <t>"Развитие системы образования  Артинского муниципального округа до 2030 года"</t>
  </si>
  <si>
    <t>План мероприятий по выполнению муниципальной программы</t>
  </si>
  <si>
    <t>1. Прочие нужды</t>
  </si>
  <si>
    <t>* Мероприятие 2. Строительство детского сада на 90 мест в с. Сажино в рамках реализации программ "Комплексное развитие сельских территорий АМО на 2020-2027г."</t>
  </si>
  <si>
    <t>2. Прочие нужды</t>
  </si>
  <si>
    <t>Мероприятие 4. Субвенция на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(оплата труда прочих работников)</t>
  </si>
  <si>
    <t>Мероприятие 4. Субвенции на осуществление государственных полномочий Свердловской области по организации и обеспечению отдыха и оздоровления детей (за исключением детей-сирот и детей, оставшихся без попечения родителей, детей, находящихся в трудной жизненной ситуации) в учебное время, включая мероприятия по обеспечению безопасности их жизни и здоровья</t>
  </si>
  <si>
    <t>Мероприятие 5. Обеспечение функционирования модели персонифицированного финансирования дополнительного образования детей</t>
  </si>
  <si>
    <t>Мероприятие 6. Межбюджетный трансферт на обеспечение оплаты труда работников муниципальных учреждений в размере не ниже минимального размера оплаты труда</t>
  </si>
  <si>
    <t>Мероприятие 7. Обеспечение отдыха отдельных категорий детей, проживающих на территории Свердловской области, в организациях отдыха детей и их оздоровления, расположенных на побережье Черного моря</t>
  </si>
  <si>
    <t>Мероприятие 8. Межбюджетный трансферт на обеспечение фондов оплаты труда органов местного самоуправления и работников муниципальных учреждений за исключением работников заработная плата которых определяется указами Президента РФ</t>
  </si>
  <si>
    <t>Мероприятие 9. Субсидии на обеспечение осуществления оплаты труда работников муниципальных организаций дополнительного образования и муниципальных образовательных организаций высшего образования с учетом установленных указами Президента Российской Федерации показателей соотношения заработной платы для данных категорий работников</t>
  </si>
  <si>
    <t xml:space="preserve">Приложение №2 к муниципальной программе "Развитие системы образования до 2030 года"                                                       </t>
  </si>
  <si>
    <t>Мероприятие 4. Строительство пристроя в МАОУ АГО АСОШ №6 на 150 мест</t>
  </si>
  <si>
    <t>Мероприятие 5. Разработка и корректировка проектно-сметной документации для строительства общеобразовательных учреждений Артинского муниципального округа</t>
  </si>
  <si>
    <t>Мероприятие 6. Выплата по Решению суда за дополнительные объемы работ по реконструкции детского сада "Солнышко" в п.Арти</t>
  </si>
  <si>
    <t>Мероприятие 7.  Разработка проектно-сметной документации и реконструкция зданий общеобразовательных учреждений АМО. Всего, в том числе:</t>
  </si>
  <si>
    <t>Мероприятие 8 .Разработка проектно-сметной документации, гос. экспертиза, обследование зданий для капитального ремонта образовательных организаций АМО. Всего, в том числе:</t>
  </si>
  <si>
    <t>Мероприятие 9. Капитальный ремонт, приведение в соответствие с требованиями пожарной безопасности и санитарного законодательства зданий и помещений, в которых размещаются муниципальные образовательные организации.</t>
  </si>
  <si>
    <t>Мероприятие 10. Приобретение и (или) замена, оснащение аппаратурой спутниковой навигации ГЛОНАСС, тахографами автобусов для подвоза обучающихся (воспитанников) в муниципальные общеобразовательные организации.</t>
  </si>
  <si>
    <t>Мероприятие 11. Профилактика экстремизма и терроризма в общеобразовательных  учреждениях</t>
  </si>
  <si>
    <t>Мероприятие 12. Профилактика экстремизма и терроризма в дошкольных образовательных учреждениях.</t>
  </si>
  <si>
    <t>Мероприятие 13. Создание в общеобразовательных организациях, расположенных в сельской местности, условий для занятия физической культурой и спортом. Всего, в том числе:</t>
  </si>
  <si>
    <t>Мероприятие 14. Приобретение автомобиля МКУ КЦССО</t>
  </si>
  <si>
    <t>Мероприятие 15. Капитальный ремонт, приведение в соответствие с требованиями пожарной безопасности и санитарного законодательства зданий и помещений, в которых размещаются муниципальные образовательные организации (дошкольные)</t>
  </si>
  <si>
    <t>Мероприятие 16. Антитеррористические мероприятия в образовательных учреждениях АМО. Всего, в том числе:</t>
  </si>
  <si>
    <t>Мероприятие 17. Устранение нарушений, выявленных органами государственного надзора в  образовательных учреждениях Артинского МО. Всего, в том числе:</t>
  </si>
  <si>
    <t>Мероприятие 18. Мероприятия по антитеррористической защищенности</t>
  </si>
  <si>
    <t>Мероприятие 19. Субсидия из областного бюджета на организацию деятельности по сбору (в том числе раздельному сбору), транспортированию, обработке, утилизации, обезвреживанию и захоронению твердух коммунальных отходов. Всего, в том числе:</t>
  </si>
  <si>
    <t>Мероприятие 20. Приобретение и установка контейнеров для сбора ТКО в дошкольных МО. Всего, в том числе:</t>
  </si>
  <si>
    <t>Мероприятие 21. Реализация мероприятий в рамках национального проекта "Образование" в Артинском муниципальном округе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</si>
  <si>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Мероприятие 22.Межбюджетный трансферт из областного бюджета местным бюджетам на приобретение устройств (средств) дезинфекции и медицинского контроля для муниципальных организаций в целях профилактики и устранения последствий распространения новой коронавирусной инфекции</t>
  </si>
  <si>
    <t>Мероприятие 23.Оснащение детского сада-начальная школа на 100 мест с. Пристань</t>
  </si>
  <si>
    <t>Мероприятие 24. Реализация мероприятий по модернизации школьных систем образования</t>
  </si>
  <si>
    <t>Мероприятие 25. Иной межбюджетный трансферт из резервного фонда Правительства СО на замену оконных блоков и приобретение спортивного и туристического инвентаря для МАОУ "Азигуловская СОШ"</t>
  </si>
  <si>
    <t>Мероприятие 26. Обеспечение мероприятий по соответствию состояния зданий и помещений муниципальных образовательных организаций требованиям комплексной безопасности и санитарного, пожарного законодательства</t>
  </si>
  <si>
    <t>Мероприятие 27. Обеспечение мероприятий по капитальному ремонту спортивных залов, в том числе вспомогательных помещений при них, в муниципальных общеобразовательных организациях</t>
  </si>
  <si>
    <t>Мероприятие 28. Обеспечение мероприятий по обустройству физкультурно-спортивных зон в муниципальных общеобразовательных организациях</t>
  </si>
  <si>
    <t>Мероприятие 29. Снос здания мастерских МАОУ "АСОШ №1"</t>
  </si>
  <si>
    <t>Мероприятие 30. Реализация мероприятий по модернизации школьных систем образования на условиях софинансирования из федерального бюджета (с однолетним циклом выполнения работ)</t>
  </si>
  <si>
    <t xml:space="preserve">Мероприятие 31. Приобретение и установка приборов учета </t>
  </si>
  <si>
    <t>Мероприятие 32. Комплектование оборудованием медицинских пунктов в муниципальных образовательных организациях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</si>
</sst>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0"/>
      <name val="Arial Cyr"/>
      <family val="2"/>
      <charset val="204"/>
    </font>
    <font>
      <b/>
      <sz val="10"/>
      <name val="Arial Cyr"/>
      <family val="2"/>
      <charset val="204"/>
    </font>
    <font>
      <sz val="10"/>
      <color rgb="FFFF0000"/>
      <name val="Arial Cyr"/>
      <family val="2"/>
      <charset val="204"/>
    </font>
    <font>
      <sz val="10"/>
      <name val="Times New Roman"/>
      <family val="1"/>
      <charset val="204"/>
    </font>
    <font>
      <b/>
      <sz val="10"/>
      <name val="Times New Roman"/>
      <family val="1"/>
      <charset val="204"/>
    </font>
    <font>
      <b/>
      <sz val="12"/>
      <name val="Times New Roman"/>
      <family val="1"/>
      <charset val="204"/>
    </font>
    <font>
      <sz val="12"/>
      <name val="Times New Roman"/>
      <family val="1"/>
      <charset val="204"/>
    </font>
    <font>
      <sz val="14"/>
      <name val="Times New Roman"/>
      <family val="1"/>
      <charset val="204"/>
    </font>
    <font>
      <b/>
      <sz val="14"/>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thin">
        <color indexed="64"/>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378">
    <xf numFmtId="0" fontId="0" fillId="0" borderId="0" xfId="0"/>
    <xf numFmtId="0" fontId="0" fillId="0" borderId="0" xfId="0" applyAlignment="1">
      <alignment horizontal="center"/>
    </xf>
    <xf numFmtId="0" fontId="0" fillId="2" borderId="0" xfId="0" applyFill="1"/>
    <xf numFmtId="0" fontId="0" fillId="0" borderId="1" xfId="0" applyBorder="1"/>
    <xf numFmtId="0" fontId="0" fillId="0" borderId="3" xfId="0" applyBorder="1"/>
    <xf numFmtId="0" fontId="3" fillId="2" borderId="0" xfId="0" applyFont="1" applyFill="1"/>
    <xf numFmtId="0" fontId="3" fillId="2" borderId="0" xfId="0" applyFont="1" applyFill="1" applyAlignment="1">
      <alignment horizontal="center"/>
    </xf>
    <xf numFmtId="0" fontId="4" fillId="2" borderId="0" xfId="0" applyFont="1" applyFill="1"/>
    <xf numFmtId="4" fontId="0" fillId="2" borderId="3" xfId="0" applyNumberFormat="1" applyFont="1" applyFill="1" applyBorder="1" applyAlignment="1">
      <alignment horizontal="center" vertical="center"/>
    </xf>
    <xf numFmtId="4" fontId="0" fillId="2" borderId="3" xfId="0" applyNumberFormat="1" applyFont="1" applyFill="1" applyBorder="1" applyAlignment="1">
      <alignment horizontal="center"/>
    </xf>
    <xf numFmtId="0" fontId="1" fillId="5" borderId="0" xfId="0" applyFont="1" applyFill="1"/>
    <xf numFmtId="0" fontId="0" fillId="5" borderId="0" xfId="0" applyFill="1"/>
    <xf numFmtId="0" fontId="3" fillId="2" borderId="0" xfId="0" applyFont="1" applyFill="1" applyAlignment="1">
      <alignment wrapText="1"/>
    </xf>
    <xf numFmtId="0" fontId="4" fillId="4" borderId="24" xfId="0" applyFont="1" applyFill="1" applyBorder="1" applyAlignment="1">
      <alignment horizontal="center" vertical="center" wrapText="1"/>
    </xf>
    <xf numFmtId="0" fontId="4" fillId="4" borderId="23" xfId="0" applyFont="1" applyFill="1" applyBorder="1" applyAlignment="1">
      <alignment horizontal="center" vertical="center"/>
    </xf>
    <xf numFmtId="0" fontId="4" fillId="4" borderId="31" xfId="0" applyFont="1" applyFill="1" applyBorder="1" applyAlignment="1">
      <alignment horizontal="center" vertical="center"/>
    </xf>
    <xf numFmtId="0" fontId="4" fillId="4" borderId="24"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9" xfId="0" applyFont="1" applyFill="1" applyBorder="1" applyAlignment="1">
      <alignment horizontal="center" vertical="center" wrapText="1"/>
    </xf>
    <xf numFmtId="0" fontId="4" fillId="4" borderId="38" xfId="0" applyFont="1" applyFill="1" applyBorder="1" applyAlignment="1">
      <alignment horizontal="center" vertical="center" wrapText="1"/>
    </xf>
    <xf numFmtId="0" fontId="5" fillId="4" borderId="24" xfId="0" applyFont="1" applyFill="1" applyBorder="1" applyAlignment="1">
      <alignment horizontal="left" wrapText="1"/>
    </xf>
    <xf numFmtId="4" fontId="5" fillId="4" borderId="24" xfId="0" applyNumberFormat="1" applyFont="1" applyFill="1" applyBorder="1" applyAlignment="1">
      <alignment horizontal="center" vertical="center"/>
    </xf>
    <xf numFmtId="4" fontId="5" fillId="4" borderId="24" xfId="0" applyNumberFormat="1" applyFont="1" applyFill="1" applyBorder="1" applyAlignment="1">
      <alignment horizontal="center" wrapText="1"/>
    </xf>
    <xf numFmtId="0" fontId="5" fillId="0" borderId="5" xfId="0" applyFont="1" applyFill="1" applyBorder="1" applyAlignment="1">
      <alignment horizontal="left" wrapText="1"/>
    </xf>
    <xf numFmtId="4" fontId="5" fillId="5" borderId="12" xfId="0" applyNumberFormat="1" applyFont="1" applyFill="1" applyBorder="1" applyAlignment="1">
      <alignment horizontal="center" vertical="center"/>
    </xf>
    <xf numFmtId="4" fontId="5" fillId="0" borderId="12" xfId="0" applyNumberFormat="1" applyFont="1" applyFill="1" applyBorder="1" applyAlignment="1">
      <alignment horizontal="center"/>
    </xf>
    <xf numFmtId="0" fontId="5" fillId="2" borderId="12" xfId="0" applyFont="1" applyFill="1" applyBorder="1" applyAlignment="1">
      <alignment horizontal="center" wrapText="1"/>
    </xf>
    <xf numFmtId="0" fontId="5" fillId="0" borderId="2" xfId="0" applyFont="1" applyFill="1" applyBorder="1" applyAlignment="1">
      <alignment horizontal="left" wrapText="1"/>
    </xf>
    <xf numFmtId="4" fontId="5" fillId="5" borderId="18" xfId="0" applyNumberFormat="1" applyFont="1" applyFill="1" applyBorder="1" applyAlignment="1">
      <alignment horizontal="center" vertical="center"/>
    </xf>
    <xf numFmtId="4" fontId="5" fillId="5" borderId="18" xfId="0" applyNumberFormat="1" applyFont="1" applyFill="1" applyBorder="1" applyAlignment="1">
      <alignment horizontal="center"/>
    </xf>
    <xf numFmtId="4" fontId="5" fillId="0" borderId="18" xfId="0" applyNumberFormat="1" applyFont="1" applyFill="1" applyBorder="1" applyAlignment="1">
      <alignment horizontal="center"/>
    </xf>
    <xf numFmtId="0" fontId="5" fillId="2" borderId="18" xfId="0" applyFont="1" applyFill="1" applyBorder="1" applyAlignment="1">
      <alignment horizontal="center" wrapText="1"/>
    </xf>
    <xf numFmtId="0" fontId="5" fillId="2" borderId="2" xfId="0" applyFont="1" applyFill="1" applyBorder="1" applyAlignment="1">
      <alignment horizontal="left" wrapText="1"/>
    </xf>
    <xf numFmtId="0" fontId="5" fillId="2" borderId="25" xfId="0" applyFont="1" applyFill="1" applyBorder="1" applyAlignment="1">
      <alignment horizontal="left" wrapText="1"/>
    </xf>
    <xf numFmtId="4" fontId="5" fillId="5" borderId="23" xfId="0" applyNumberFormat="1" applyFont="1" applyFill="1" applyBorder="1" applyAlignment="1">
      <alignment horizontal="center" vertical="center"/>
    </xf>
    <xf numFmtId="4" fontId="5" fillId="2" borderId="9" xfId="0" applyNumberFormat="1" applyFont="1" applyFill="1" applyBorder="1" applyAlignment="1">
      <alignment horizontal="center"/>
    </xf>
    <xf numFmtId="0" fontId="5" fillId="2" borderId="5" xfId="0" applyFont="1" applyFill="1" applyBorder="1" applyAlignment="1">
      <alignment horizontal="left" wrapText="1"/>
    </xf>
    <xf numFmtId="4" fontId="5" fillId="5" borderId="8" xfId="0" applyNumberFormat="1" applyFont="1" applyFill="1" applyBorder="1" applyAlignment="1">
      <alignment horizontal="center" vertical="center"/>
    </xf>
    <xf numFmtId="4" fontId="5" fillId="2" borderId="5" xfId="0" applyNumberFormat="1" applyFont="1" applyFill="1" applyBorder="1" applyAlignment="1">
      <alignment horizontal="center" vertical="center"/>
    </xf>
    <xf numFmtId="4" fontId="5" fillId="2" borderId="8" xfId="0" applyNumberFormat="1" applyFont="1" applyFill="1" applyBorder="1" applyAlignment="1">
      <alignment horizontal="center" vertical="center"/>
    </xf>
    <xf numFmtId="4" fontId="5" fillId="0" borderId="8" xfId="0" applyNumberFormat="1" applyFont="1" applyFill="1" applyBorder="1" applyAlignment="1">
      <alignment horizontal="center" vertical="center"/>
    </xf>
    <xf numFmtId="0" fontId="6" fillId="2" borderId="12" xfId="0" applyFont="1" applyFill="1" applyBorder="1" applyAlignment="1">
      <alignment horizontal="center" wrapText="1"/>
    </xf>
    <xf numFmtId="0" fontId="6" fillId="2" borderId="2" xfId="0" applyFont="1" applyFill="1" applyBorder="1" applyAlignment="1">
      <alignment horizontal="left" wrapText="1"/>
    </xf>
    <xf numFmtId="0" fontId="6" fillId="2" borderId="18" xfId="0" applyFont="1" applyFill="1" applyBorder="1" applyAlignment="1">
      <alignment horizontal="center" wrapText="1"/>
    </xf>
    <xf numFmtId="0" fontId="6" fillId="0" borderId="2" xfId="0" applyFont="1" applyFill="1" applyBorder="1" applyAlignment="1">
      <alignment horizontal="left" wrapText="1"/>
    </xf>
    <xf numFmtId="0" fontId="6" fillId="2" borderId="25" xfId="0" applyFont="1" applyFill="1" applyBorder="1" applyAlignment="1">
      <alignment horizontal="left" wrapText="1"/>
    </xf>
    <xf numFmtId="4" fontId="5" fillId="5" borderId="9" xfId="0" applyNumberFormat="1" applyFont="1" applyFill="1" applyBorder="1" applyAlignment="1">
      <alignment horizontal="center" vertical="center"/>
    </xf>
    <xf numFmtId="0" fontId="5" fillId="5" borderId="34" xfId="0" applyFont="1" applyFill="1" applyBorder="1" applyAlignment="1">
      <alignment horizontal="left" vertical="center" wrapText="1"/>
    </xf>
    <xf numFmtId="4" fontId="5" fillId="5" borderId="24" xfId="0" applyNumberFormat="1" applyFont="1" applyFill="1" applyBorder="1" applyAlignment="1">
      <alignment horizontal="center" vertical="center"/>
    </xf>
    <xf numFmtId="4" fontId="5" fillId="5" borderId="4" xfId="0" applyNumberFormat="1" applyFont="1" applyFill="1" applyBorder="1" applyAlignment="1">
      <alignment horizontal="center" vertical="center"/>
    </xf>
    <xf numFmtId="4" fontId="5" fillId="5" borderId="34" xfId="0" applyNumberFormat="1" applyFont="1" applyFill="1" applyBorder="1" applyAlignment="1">
      <alignment horizontal="center" vertical="center"/>
    </xf>
    <xf numFmtId="4" fontId="6" fillId="5" borderId="23" xfId="0" applyNumberFormat="1" applyFont="1" applyFill="1" applyBorder="1" applyAlignment="1">
      <alignment vertical="center"/>
    </xf>
    <xf numFmtId="0" fontId="6" fillId="2" borderId="5" xfId="0" applyFont="1" applyFill="1" applyBorder="1" applyAlignment="1">
      <alignment horizontal="left" vertical="center" wrapText="1"/>
    </xf>
    <xf numFmtId="4" fontId="5" fillId="2" borderId="12" xfId="0" applyNumberFormat="1" applyFont="1" applyFill="1" applyBorder="1" applyAlignment="1">
      <alignment horizontal="center" vertical="center"/>
    </xf>
    <xf numFmtId="4" fontId="5" fillId="0" borderId="12" xfId="0" applyNumberFormat="1" applyFont="1" applyFill="1" applyBorder="1" applyAlignment="1">
      <alignment horizontal="center" vertical="center"/>
    </xf>
    <xf numFmtId="4" fontId="6" fillId="2" borderId="12" xfId="0" applyNumberFormat="1" applyFont="1" applyFill="1" applyBorder="1" applyAlignment="1">
      <alignment vertical="center"/>
    </xf>
    <xf numFmtId="0" fontId="6" fillId="2" borderId="2" xfId="0" applyFont="1" applyFill="1" applyBorder="1" applyAlignment="1">
      <alignment horizontal="left" vertical="center"/>
    </xf>
    <xf numFmtId="4" fontId="5" fillId="2" borderId="18" xfId="0" applyNumberFormat="1" applyFont="1" applyFill="1" applyBorder="1" applyAlignment="1">
      <alignment horizontal="center" vertical="center"/>
    </xf>
    <xf numFmtId="4" fontId="5" fillId="2" borderId="33" xfId="0" applyNumberFormat="1" applyFont="1" applyFill="1" applyBorder="1" applyAlignment="1">
      <alignment horizontal="center" vertical="center"/>
    </xf>
    <xf numFmtId="4" fontId="5" fillId="0" borderId="18" xfId="0" applyNumberFormat="1" applyFont="1" applyFill="1" applyBorder="1" applyAlignment="1">
      <alignment horizontal="center" vertical="center"/>
    </xf>
    <xf numFmtId="4" fontId="6" fillId="2" borderId="18" xfId="0" applyNumberFormat="1" applyFont="1" applyFill="1" applyBorder="1" applyAlignment="1">
      <alignment vertical="center"/>
    </xf>
    <xf numFmtId="0" fontId="6" fillId="2" borderId="25" xfId="0" applyFont="1" applyFill="1" applyBorder="1" applyAlignment="1">
      <alignment horizontal="left" vertical="center"/>
    </xf>
    <xf numFmtId="4" fontId="5" fillId="2" borderId="25" xfId="0" applyNumberFormat="1" applyFont="1" applyFill="1" applyBorder="1" applyAlignment="1">
      <alignment horizontal="center" vertical="center"/>
    </xf>
    <xf numFmtId="4" fontId="5" fillId="2" borderId="20" xfId="0" applyNumberFormat="1" applyFont="1" applyFill="1" applyBorder="1" applyAlignment="1">
      <alignment horizontal="center" vertical="center"/>
    </xf>
    <xf numFmtId="4" fontId="5" fillId="5" borderId="20" xfId="0" applyNumberFormat="1" applyFont="1" applyFill="1" applyBorder="1" applyAlignment="1">
      <alignment horizontal="center" vertical="center"/>
    </xf>
    <xf numFmtId="4" fontId="5" fillId="0" borderId="20" xfId="0" applyNumberFormat="1" applyFont="1" applyFill="1" applyBorder="1" applyAlignment="1">
      <alignment horizontal="center" vertical="center"/>
    </xf>
    <xf numFmtId="4" fontId="6" fillId="2" borderId="20" xfId="0" applyNumberFormat="1" applyFont="1" applyFill="1" applyBorder="1" applyAlignment="1">
      <alignment vertical="center"/>
    </xf>
    <xf numFmtId="4" fontId="5" fillId="2" borderId="9" xfId="0" applyNumberFormat="1" applyFont="1" applyFill="1" applyBorder="1" applyAlignment="1">
      <alignment horizontal="center" vertical="center"/>
    </xf>
    <xf numFmtId="4" fontId="5" fillId="0" borderId="9" xfId="0" applyNumberFormat="1" applyFont="1" applyFill="1" applyBorder="1" applyAlignment="1">
      <alignment horizontal="center" vertical="center"/>
    </xf>
    <xf numFmtId="4" fontId="6" fillId="2" borderId="5" xfId="0" applyNumberFormat="1" applyFont="1" applyFill="1" applyBorder="1" applyAlignment="1">
      <alignment horizontal="center" vertical="center"/>
    </xf>
    <xf numFmtId="4" fontId="6" fillId="2" borderId="8" xfId="0" applyNumberFormat="1" applyFont="1" applyFill="1" applyBorder="1" applyAlignment="1">
      <alignment horizontal="center" vertical="center"/>
    </xf>
    <xf numFmtId="4" fontId="6" fillId="2" borderId="33" xfId="0" applyNumberFormat="1" applyFont="1" applyFill="1" applyBorder="1" applyAlignment="1">
      <alignment horizontal="center" vertical="center"/>
    </xf>
    <xf numFmtId="4" fontId="6" fillId="2" borderId="18" xfId="0" applyNumberFormat="1" applyFont="1" applyFill="1" applyBorder="1" applyAlignment="1">
      <alignment horizontal="center" vertical="center"/>
    </xf>
    <xf numFmtId="4" fontId="6" fillId="0" borderId="18" xfId="0" applyNumberFormat="1" applyFont="1" applyFill="1" applyBorder="1" applyAlignment="1">
      <alignment horizontal="center" vertical="center"/>
    </xf>
    <xf numFmtId="4" fontId="6" fillId="2" borderId="29" xfId="0" applyNumberFormat="1" applyFont="1" applyFill="1" applyBorder="1" applyAlignment="1">
      <alignment horizontal="center" vertical="center"/>
    </xf>
    <xf numFmtId="4" fontId="6" fillId="2" borderId="9" xfId="0" applyNumberFormat="1" applyFont="1" applyFill="1" applyBorder="1" applyAlignment="1">
      <alignment horizontal="center" vertical="center"/>
    </xf>
    <xf numFmtId="4" fontId="6" fillId="5" borderId="9" xfId="0" applyNumberFormat="1" applyFont="1" applyFill="1" applyBorder="1" applyAlignment="1">
      <alignment horizontal="center" vertical="center"/>
    </xf>
    <xf numFmtId="4" fontId="6" fillId="2" borderId="12" xfId="0" applyNumberFormat="1" applyFont="1" applyFill="1" applyBorder="1" applyAlignment="1">
      <alignment horizontal="center" vertical="center"/>
    </xf>
    <xf numFmtId="0" fontId="6" fillId="2" borderId="5" xfId="0" applyFont="1" applyFill="1" applyBorder="1" applyAlignment="1">
      <alignment horizontal="left" wrapText="1"/>
    </xf>
    <xf numFmtId="0" fontId="5" fillId="5" borderId="4" xfId="0" applyNumberFormat="1" applyFont="1" applyFill="1" applyBorder="1" applyAlignment="1">
      <alignment horizontal="left" vertical="center" wrapText="1"/>
    </xf>
    <xf numFmtId="4" fontId="6" fillId="5" borderId="24" xfId="0" applyNumberFormat="1" applyFont="1" applyFill="1" applyBorder="1" applyAlignment="1">
      <alignment horizontal="center" vertical="center" wrapText="1"/>
    </xf>
    <xf numFmtId="0" fontId="6" fillId="2" borderId="0" xfId="0" applyFont="1" applyFill="1" applyBorder="1" applyAlignment="1">
      <alignment horizontal="left" vertical="center"/>
    </xf>
    <xf numFmtId="4" fontId="6" fillId="2" borderId="22" xfId="0" applyNumberFormat="1" applyFont="1" applyFill="1" applyBorder="1" applyAlignment="1">
      <alignment horizontal="center" vertical="center"/>
    </xf>
    <xf numFmtId="0" fontId="5" fillId="5" borderId="4" xfId="0" applyFont="1" applyFill="1" applyBorder="1" applyAlignment="1">
      <alignment horizontal="left" vertical="center" wrapText="1"/>
    </xf>
    <xf numFmtId="4" fontId="6" fillId="5" borderId="22" xfId="0" applyNumberFormat="1" applyFont="1" applyFill="1" applyBorder="1" applyAlignment="1">
      <alignment horizontal="center" vertical="center"/>
    </xf>
    <xf numFmtId="0" fontId="6" fillId="2" borderId="22" xfId="0" applyFont="1" applyFill="1" applyBorder="1"/>
    <xf numFmtId="0" fontId="5" fillId="5" borderId="4" xfId="0" applyFont="1" applyFill="1" applyBorder="1" applyAlignment="1">
      <alignment horizontal="left" vertical="top" wrapText="1"/>
    </xf>
    <xf numFmtId="4" fontId="6" fillId="2" borderId="22" xfId="0" applyNumberFormat="1" applyFont="1" applyFill="1" applyBorder="1" applyAlignment="1">
      <alignment horizontal="center" vertical="center" wrapText="1"/>
    </xf>
    <xf numFmtId="4" fontId="5" fillId="5" borderId="16" xfId="0" applyNumberFormat="1" applyFont="1" applyFill="1" applyBorder="1" applyAlignment="1">
      <alignment horizontal="center" vertical="center"/>
    </xf>
    <xf numFmtId="4" fontId="6" fillId="2" borderId="19" xfId="0" applyNumberFormat="1" applyFont="1" applyFill="1" applyBorder="1" applyAlignment="1">
      <alignment horizontal="center" vertical="center"/>
    </xf>
    <xf numFmtId="0" fontId="5" fillId="5" borderId="24" xfId="0" applyFont="1" applyFill="1" applyBorder="1" applyAlignment="1">
      <alignment horizontal="left" vertical="center"/>
    </xf>
    <xf numFmtId="0" fontId="6" fillId="2" borderId="23" xfId="0" applyFont="1" applyFill="1" applyBorder="1" applyAlignment="1">
      <alignment horizontal="left" vertical="center"/>
    </xf>
    <xf numFmtId="4" fontId="6" fillId="2" borderId="23" xfId="0" applyNumberFormat="1" applyFont="1" applyFill="1" applyBorder="1" applyAlignment="1">
      <alignment horizontal="center" vertical="center"/>
    </xf>
    <xf numFmtId="4" fontId="6" fillId="2" borderId="31" xfId="0" applyNumberFormat="1" applyFont="1" applyFill="1" applyBorder="1" applyAlignment="1">
      <alignment horizontal="center" vertical="center"/>
    </xf>
    <xf numFmtId="4" fontId="6" fillId="5" borderId="16" xfId="0" applyNumberFormat="1" applyFont="1" applyFill="1" applyBorder="1" applyAlignment="1">
      <alignment horizontal="center" vertical="center" wrapText="1"/>
    </xf>
    <xf numFmtId="0" fontId="6" fillId="2" borderId="31" xfId="0" applyFont="1" applyFill="1" applyBorder="1" applyAlignment="1">
      <alignment horizontal="left" vertical="center"/>
    </xf>
    <xf numFmtId="4" fontId="6" fillId="5" borderId="32" xfId="0" applyNumberFormat="1" applyFont="1" applyFill="1" applyBorder="1" applyAlignment="1">
      <alignment horizontal="center" vertical="center"/>
    </xf>
    <xf numFmtId="0" fontId="6" fillId="5" borderId="4" xfId="0" applyFont="1" applyFill="1" applyBorder="1" applyAlignment="1">
      <alignment horizontal="left" vertical="center"/>
    </xf>
    <xf numFmtId="4" fontId="5" fillId="5" borderId="31" xfId="0" applyNumberFormat="1" applyFont="1" applyFill="1" applyBorder="1" applyAlignment="1">
      <alignment horizontal="center" vertical="center"/>
    </xf>
    <xf numFmtId="4" fontId="5" fillId="2" borderId="24" xfId="0" applyNumberFormat="1" applyFont="1" applyFill="1" applyBorder="1" applyAlignment="1">
      <alignment horizontal="center" vertical="center"/>
    </xf>
    <xf numFmtId="4" fontId="6" fillId="2" borderId="24" xfId="0" applyNumberFormat="1" applyFont="1" applyFill="1" applyBorder="1" applyAlignment="1">
      <alignment horizontal="center" vertical="center"/>
    </xf>
    <xf numFmtId="4" fontId="5" fillId="5" borderId="15" xfId="0" applyNumberFormat="1" applyFont="1" applyFill="1" applyBorder="1" applyAlignment="1">
      <alignment horizontal="center" vertical="center"/>
    </xf>
    <xf numFmtId="4" fontId="5" fillId="2" borderId="15" xfId="0" applyNumberFormat="1" applyFont="1" applyFill="1" applyBorder="1" applyAlignment="1">
      <alignment horizontal="center" vertical="center"/>
    </xf>
    <xf numFmtId="4" fontId="6" fillId="2" borderId="8" xfId="0" applyNumberFormat="1" applyFont="1" applyFill="1" applyBorder="1" applyAlignment="1">
      <alignment vertical="center"/>
    </xf>
    <xf numFmtId="4" fontId="6" fillId="2" borderId="9" xfId="0" applyNumberFormat="1" applyFont="1" applyFill="1" applyBorder="1" applyAlignment="1">
      <alignment vertical="center"/>
    </xf>
    <xf numFmtId="4" fontId="5" fillId="5" borderId="28" xfId="0" applyNumberFormat="1" applyFont="1" applyFill="1" applyBorder="1" applyAlignment="1">
      <alignment horizontal="center" vertical="center"/>
    </xf>
    <xf numFmtId="0" fontId="6" fillId="0" borderId="5" xfId="0" applyFont="1" applyFill="1" applyBorder="1" applyAlignment="1">
      <alignment horizontal="left" wrapText="1"/>
    </xf>
    <xf numFmtId="0" fontId="6" fillId="2" borderId="13" xfId="0" applyFont="1" applyFill="1" applyBorder="1" applyAlignment="1">
      <alignment horizontal="left" wrapText="1"/>
    </xf>
    <xf numFmtId="0" fontId="5" fillId="2" borderId="4" xfId="0" applyFont="1" applyFill="1" applyBorder="1" applyAlignment="1">
      <alignment horizontal="left" vertical="top" wrapText="1"/>
    </xf>
    <xf numFmtId="4" fontId="5" fillId="2" borderId="24" xfId="0" applyNumberFormat="1" applyFont="1" applyFill="1" applyBorder="1" applyAlignment="1">
      <alignment horizontal="center" vertical="center" wrapText="1"/>
    </xf>
    <xf numFmtId="4" fontId="6" fillId="5" borderId="12" xfId="0" applyNumberFormat="1" applyFont="1" applyFill="1" applyBorder="1" applyAlignment="1">
      <alignment horizontal="center" vertical="center"/>
    </xf>
    <xf numFmtId="4" fontId="6" fillId="2" borderId="36" xfId="0" applyNumberFormat="1" applyFont="1" applyFill="1" applyBorder="1" applyAlignment="1">
      <alignment horizontal="center" vertical="center"/>
    </xf>
    <xf numFmtId="4" fontId="6" fillId="5" borderId="20" xfId="0" applyNumberFormat="1" applyFont="1" applyFill="1" applyBorder="1" applyAlignment="1">
      <alignment horizontal="center" vertical="center"/>
    </xf>
    <xf numFmtId="4" fontId="6" fillId="2" borderId="20" xfId="0" applyNumberFormat="1" applyFont="1" applyFill="1" applyBorder="1" applyAlignment="1">
      <alignment horizontal="center" vertical="center"/>
    </xf>
    <xf numFmtId="0" fontId="5" fillId="2" borderId="4"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0" xfId="0" applyFont="1" applyFill="1" applyBorder="1" applyAlignment="1">
      <alignment horizontal="left" wrapText="1"/>
    </xf>
    <xf numFmtId="4" fontId="6" fillId="2" borderId="22" xfId="0" applyNumberFormat="1" applyFont="1" applyFill="1" applyBorder="1" applyAlignment="1">
      <alignment horizontal="center"/>
    </xf>
    <xf numFmtId="0" fontId="5" fillId="2" borderId="6" xfId="0" applyFont="1" applyFill="1" applyBorder="1" applyAlignment="1">
      <alignment horizontal="left" vertical="top" wrapText="1"/>
    </xf>
    <xf numFmtId="0" fontId="5" fillId="2" borderId="13" xfId="0" applyFont="1" applyFill="1" applyBorder="1" applyAlignment="1">
      <alignment horizontal="left" wrapText="1"/>
    </xf>
    <xf numFmtId="4" fontId="6" fillId="2" borderId="9" xfId="0" applyNumberFormat="1" applyFont="1" applyFill="1" applyBorder="1" applyAlignment="1">
      <alignment horizontal="center"/>
    </xf>
    <xf numFmtId="4" fontId="5" fillId="5" borderId="24" xfId="0" applyNumberFormat="1" applyFont="1" applyFill="1" applyBorder="1" applyAlignment="1">
      <alignment horizontal="center"/>
    </xf>
    <xf numFmtId="4" fontId="5" fillId="2" borderId="4" xfId="0" applyNumberFormat="1" applyFont="1" applyFill="1" applyBorder="1" applyAlignment="1">
      <alignment horizontal="center"/>
    </xf>
    <xf numFmtId="4" fontId="5" fillId="2" borderId="24" xfId="0" applyNumberFormat="1" applyFont="1" applyFill="1" applyBorder="1" applyAlignment="1">
      <alignment horizontal="center"/>
    </xf>
    <xf numFmtId="0" fontId="6" fillId="2" borderId="31" xfId="0" applyFont="1" applyFill="1" applyBorder="1" applyAlignment="1">
      <alignment horizontal="left" wrapText="1"/>
    </xf>
    <xf numFmtId="4" fontId="6" fillId="5" borderId="23" xfId="0" applyNumberFormat="1" applyFont="1" applyFill="1" applyBorder="1" applyAlignment="1">
      <alignment horizontal="center"/>
    </xf>
    <xf numFmtId="4" fontId="6" fillId="2" borderId="31" xfId="0" applyNumberFormat="1" applyFont="1" applyFill="1" applyBorder="1" applyAlignment="1">
      <alignment horizontal="center"/>
    </xf>
    <xf numFmtId="4" fontId="6" fillId="2" borderId="23" xfId="0" applyNumberFormat="1" applyFont="1" applyFill="1" applyBorder="1" applyAlignment="1">
      <alignment horizontal="center"/>
    </xf>
    <xf numFmtId="4" fontId="6" fillId="5" borderId="22" xfId="0" applyNumberFormat="1" applyFont="1" applyFill="1" applyBorder="1" applyAlignment="1">
      <alignment horizontal="center"/>
    </xf>
    <xf numFmtId="0" fontId="5" fillId="2" borderId="4" xfId="0" applyFont="1" applyFill="1" applyBorder="1" applyAlignment="1">
      <alignment horizontal="left" wrapText="1"/>
    </xf>
    <xf numFmtId="4" fontId="5" fillId="2" borderId="16" xfId="0" applyNumberFormat="1" applyFont="1" applyFill="1" applyBorder="1" applyAlignment="1">
      <alignment horizontal="center"/>
    </xf>
    <xf numFmtId="4" fontId="5" fillId="5" borderId="16" xfId="0" applyNumberFormat="1" applyFont="1" applyFill="1" applyBorder="1" applyAlignment="1">
      <alignment horizontal="center"/>
    </xf>
    <xf numFmtId="4" fontId="5" fillId="5" borderId="23" xfId="0" applyNumberFormat="1" applyFont="1" applyFill="1" applyBorder="1" applyAlignment="1">
      <alignment horizontal="center"/>
    </xf>
    <xf numFmtId="4" fontId="5" fillId="2" borderId="31" xfId="0" applyNumberFormat="1" applyFont="1" applyFill="1" applyBorder="1" applyAlignment="1">
      <alignment horizontal="center"/>
    </xf>
    <xf numFmtId="4" fontId="5" fillId="2" borderId="23" xfId="0" applyNumberFormat="1" applyFont="1" applyFill="1" applyBorder="1" applyAlignment="1">
      <alignment horizontal="center"/>
    </xf>
    <xf numFmtId="4" fontId="5" fillId="2" borderId="32" xfId="0" applyNumberFormat="1" applyFont="1" applyFill="1" applyBorder="1" applyAlignment="1">
      <alignment horizontal="center"/>
    </xf>
    <xf numFmtId="0" fontId="5" fillId="2" borderId="16" xfId="0" applyFont="1" applyFill="1" applyBorder="1" applyAlignment="1">
      <alignment horizontal="left" vertical="top" wrapText="1"/>
    </xf>
    <xf numFmtId="4" fontId="6" fillId="2" borderId="27" xfId="0" applyNumberFormat="1" applyFont="1" applyFill="1" applyBorder="1" applyAlignment="1">
      <alignment horizontal="center"/>
    </xf>
    <xf numFmtId="4" fontId="5" fillId="2" borderId="22" xfId="0" applyNumberFormat="1" applyFont="1" applyFill="1" applyBorder="1" applyAlignment="1">
      <alignment horizontal="center"/>
    </xf>
    <xf numFmtId="0" fontId="6" fillId="2" borderId="32" xfId="0" applyFont="1" applyFill="1" applyBorder="1" applyAlignment="1">
      <alignment horizontal="left" vertical="top" wrapText="1"/>
    </xf>
    <xf numFmtId="4" fontId="6" fillId="2" borderId="32" xfId="0" applyNumberFormat="1" applyFont="1" applyFill="1" applyBorder="1" applyAlignment="1">
      <alignment horizontal="center"/>
    </xf>
    <xf numFmtId="0" fontId="5" fillId="2" borderId="30" xfId="0" applyFont="1" applyFill="1" applyBorder="1" applyAlignment="1">
      <alignment horizontal="left" vertical="top" wrapText="1"/>
    </xf>
    <xf numFmtId="4" fontId="5" fillId="5" borderId="8" xfId="0" applyNumberFormat="1" applyFont="1" applyFill="1" applyBorder="1" applyAlignment="1">
      <alignment horizontal="center"/>
    </xf>
    <xf numFmtId="4" fontId="5" fillId="2" borderId="8" xfId="0" applyNumberFormat="1" applyFont="1" applyFill="1" applyBorder="1" applyAlignment="1">
      <alignment horizontal="center"/>
    </xf>
    <xf numFmtId="4" fontId="5" fillId="2" borderId="14" xfId="0" applyNumberFormat="1" applyFont="1" applyFill="1" applyBorder="1" applyAlignment="1">
      <alignment horizontal="center"/>
    </xf>
    <xf numFmtId="4" fontId="5" fillId="5" borderId="14" xfId="0" applyNumberFormat="1" applyFont="1" applyFill="1" applyBorder="1" applyAlignment="1">
      <alignment horizontal="center"/>
    </xf>
    <xf numFmtId="0" fontId="6" fillId="2" borderId="26" xfId="0" applyFont="1" applyFill="1" applyBorder="1" applyAlignment="1">
      <alignment horizontal="left" wrapText="1"/>
    </xf>
    <xf numFmtId="0" fontId="5" fillId="2" borderId="34" xfId="0" applyFont="1" applyFill="1" applyBorder="1" applyAlignment="1">
      <alignment horizontal="left" wrapText="1"/>
    </xf>
    <xf numFmtId="4" fontId="5" fillId="2" borderId="39" xfId="0" applyNumberFormat="1" applyFont="1" applyFill="1" applyBorder="1" applyAlignment="1">
      <alignment horizontal="center" wrapText="1"/>
    </xf>
    <xf numFmtId="0" fontId="6" fillId="2" borderId="35" xfId="0" applyFont="1" applyFill="1" applyBorder="1" applyAlignment="1">
      <alignment horizontal="left" wrapText="1"/>
    </xf>
    <xf numFmtId="0" fontId="5" fillId="2" borderId="31" xfId="0" applyFont="1" applyFill="1" applyBorder="1" applyAlignment="1">
      <alignment horizontal="left" vertical="top" wrapText="1"/>
    </xf>
    <xf numFmtId="0" fontId="6" fillId="5" borderId="4" xfId="0" applyFont="1" applyFill="1" applyBorder="1" applyAlignment="1">
      <alignment horizontal="left"/>
    </xf>
    <xf numFmtId="4" fontId="6" fillId="2" borderId="16" xfId="0" applyNumberFormat="1" applyFont="1" applyFill="1" applyBorder="1" applyAlignment="1">
      <alignment horizontal="center"/>
    </xf>
    <xf numFmtId="4" fontId="6" fillId="2" borderId="14" xfId="0" applyNumberFormat="1" applyFont="1" applyFill="1" applyBorder="1" applyAlignment="1">
      <alignment horizontal="center" vertical="center"/>
    </xf>
    <xf numFmtId="4" fontId="6" fillId="2" borderId="30" xfId="0" applyNumberFormat="1" applyFont="1" applyFill="1" applyBorder="1" applyAlignment="1">
      <alignment vertical="center"/>
    </xf>
    <xf numFmtId="4" fontId="6" fillId="2" borderId="28" xfId="0" applyNumberFormat="1" applyFont="1" applyFill="1" applyBorder="1" applyAlignment="1">
      <alignment horizontal="center" vertical="center"/>
    </xf>
    <xf numFmtId="4" fontId="6" fillId="2" borderId="28" xfId="0" applyNumberFormat="1" applyFont="1" applyFill="1" applyBorder="1" applyAlignment="1">
      <alignment vertical="center"/>
    </xf>
    <xf numFmtId="4" fontId="6" fillId="2" borderId="15" xfId="0" applyNumberFormat="1" applyFont="1" applyFill="1" applyBorder="1" applyAlignment="1">
      <alignment horizontal="center" vertical="center"/>
    </xf>
    <xf numFmtId="4" fontId="6" fillId="2" borderId="26" xfId="0" applyNumberFormat="1" applyFont="1" applyFill="1" applyBorder="1" applyAlignment="1">
      <alignment vertical="center"/>
    </xf>
    <xf numFmtId="0" fontId="6" fillId="2" borderId="28" xfId="0" applyFont="1" applyFill="1" applyBorder="1" applyAlignment="1">
      <alignment horizontal="left" wrapText="1"/>
    </xf>
    <xf numFmtId="0" fontId="6" fillId="2" borderId="15" xfId="0" applyFont="1" applyFill="1" applyBorder="1" applyAlignment="1">
      <alignment horizontal="left" wrapText="1"/>
    </xf>
    <xf numFmtId="4" fontId="6" fillId="2" borderId="15" xfId="0" applyNumberFormat="1" applyFont="1" applyFill="1" applyBorder="1" applyAlignment="1">
      <alignment vertical="center"/>
    </xf>
    <xf numFmtId="0" fontId="5" fillId="5" borderId="16" xfId="0" applyFont="1" applyFill="1" applyBorder="1" applyAlignment="1">
      <alignment horizontal="left" vertical="top" wrapText="1"/>
    </xf>
    <xf numFmtId="4" fontId="5" fillId="5" borderId="24" xfId="0" applyNumberFormat="1" applyFont="1" applyFill="1" applyBorder="1" applyAlignment="1">
      <alignment horizontal="center" vertical="center" wrapText="1"/>
    </xf>
    <xf numFmtId="0" fontId="6" fillId="0" borderId="30" xfId="0" applyFont="1" applyFill="1" applyBorder="1" applyAlignment="1">
      <alignment horizontal="left" wrapText="1"/>
    </xf>
    <xf numFmtId="4" fontId="5" fillId="5" borderId="30" xfId="0" applyNumberFormat="1" applyFont="1" applyFill="1" applyBorder="1" applyAlignment="1">
      <alignment horizontal="center" vertical="center"/>
    </xf>
    <xf numFmtId="4" fontId="6" fillId="2" borderId="30" xfId="0" applyNumberFormat="1" applyFont="1" applyFill="1" applyBorder="1" applyAlignment="1">
      <alignment horizontal="center" vertical="center"/>
    </xf>
    <xf numFmtId="4" fontId="5" fillId="2" borderId="30" xfId="0" applyNumberFormat="1" applyFont="1" applyFill="1" applyBorder="1" applyAlignment="1">
      <alignment horizontal="center" vertical="center" wrapText="1"/>
    </xf>
    <xf numFmtId="4" fontId="5" fillId="5" borderId="26" xfId="0" applyNumberFormat="1" applyFont="1" applyFill="1" applyBorder="1" applyAlignment="1">
      <alignment horizontal="center" vertical="center"/>
    </xf>
    <xf numFmtId="4" fontId="6" fillId="2" borderId="26" xfId="0" applyNumberFormat="1" applyFont="1" applyFill="1" applyBorder="1" applyAlignment="1">
      <alignment horizontal="center" vertical="center"/>
    </xf>
    <xf numFmtId="4" fontId="5" fillId="2" borderId="26" xfId="0" applyNumberFormat="1" applyFont="1" applyFill="1" applyBorder="1" applyAlignment="1">
      <alignment horizontal="center"/>
    </xf>
    <xf numFmtId="0" fontId="6" fillId="2" borderId="32" xfId="0" applyFont="1" applyFill="1" applyBorder="1" applyAlignment="1">
      <alignment horizontal="left"/>
    </xf>
    <xf numFmtId="4" fontId="5" fillId="5" borderId="32" xfId="0" applyNumberFormat="1" applyFont="1" applyFill="1" applyBorder="1" applyAlignment="1">
      <alignment horizontal="center" vertical="center"/>
    </xf>
    <xf numFmtId="4" fontId="6" fillId="2" borderId="32" xfId="0" applyNumberFormat="1" applyFont="1" applyFill="1" applyBorder="1" applyAlignment="1">
      <alignment horizontal="center" vertical="center"/>
    </xf>
    <xf numFmtId="0" fontId="5" fillId="5" borderId="16" xfId="0" applyFont="1" applyFill="1" applyBorder="1" applyAlignment="1">
      <alignment horizontal="left" wrapText="1"/>
    </xf>
    <xf numFmtId="0" fontId="6" fillId="2" borderId="27" xfId="0" applyFont="1" applyFill="1" applyBorder="1" applyAlignment="1">
      <alignment horizontal="left"/>
    </xf>
    <xf numFmtId="4" fontId="5" fillId="5" borderId="27" xfId="0" applyNumberFormat="1" applyFont="1" applyFill="1" applyBorder="1" applyAlignment="1">
      <alignment horizontal="center" vertical="center"/>
    </xf>
    <xf numFmtId="4" fontId="6" fillId="2" borderId="27" xfId="0" applyNumberFormat="1" applyFont="1" applyFill="1" applyBorder="1" applyAlignment="1">
      <alignment horizontal="center" vertical="center"/>
    </xf>
    <xf numFmtId="4" fontId="6" fillId="2" borderId="15" xfId="0" applyNumberFormat="1" applyFont="1" applyFill="1" applyBorder="1" applyAlignment="1">
      <alignment horizontal="center"/>
    </xf>
    <xf numFmtId="0" fontId="6" fillId="2" borderId="27" xfId="0" applyFont="1" applyFill="1" applyBorder="1" applyAlignment="1">
      <alignment horizontal="left" vertical="top"/>
    </xf>
    <xf numFmtId="0" fontId="5" fillId="5" borderId="16" xfId="0" applyFont="1" applyFill="1" applyBorder="1" applyAlignment="1">
      <alignment horizontal="left" vertical="center" wrapText="1"/>
    </xf>
    <xf numFmtId="4" fontId="6" fillId="2" borderId="28" xfId="0" applyNumberFormat="1" applyFont="1" applyFill="1" applyBorder="1" applyAlignment="1">
      <alignment horizontal="center"/>
    </xf>
    <xf numFmtId="4" fontId="6" fillId="2" borderId="30" xfId="0" applyNumberFormat="1" applyFont="1" applyFill="1" applyBorder="1" applyAlignment="1">
      <alignment horizontal="center"/>
    </xf>
    <xf numFmtId="0" fontId="5" fillId="5" borderId="6" xfId="0" applyFont="1" applyFill="1" applyBorder="1" applyAlignment="1">
      <alignment horizontal="left" vertical="top" wrapText="1"/>
    </xf>
    <xf numFmtId="4" fontId="5" fillId="5" borderId="6" xfId="0" applyNumberFormat="1" applyFont="1" applyFill="1" applyBorder="1" applyAlignment="1">
      <alignment horizontal="center" vertical="center"/>
    </xf>
    <xf numFmtId="4" fontId="5" fillId="5" borderId="8" xfId="0" applyNumberFormat="1" applyFont="1" applyFill="1" applyBorder="1" applyAlignment="1">
      <alignment horizontal="center" wrapText="1"/>
    </xf>
    <xf numFmtId="0" fontId="6" fillId="2" borderId="25" xfId="0" applyFont="1" applyFill="1" applyBorder="1" applyAlignment="1">
      <alignment horizontal="left" vertical="top" wrapText="1"/>
    </xf>
    <xf numFmtId="4" fontId="6" fillId="2" borderId="20" xfId="0" applyNumberFormat="1" applyFont="1" applyFill="1" applyBorder="1" applyAlignment="1">
      <alignment horizontal="center"/>
    </xf>
    <xf numFmtId="0" fontId="5" fillId="5" borderId="24" xfId="0" applyFont="1" applyFill="1" applyBorder="1" applyAlignment="1">
      <alignment horizontal="left" vertical="top" wrapText="1"/>
    </xf>
    <xf numFmtId="0" fontId="6" fillId="2" borderId="12" xfId="0" applyFont="1" applyFill="1" applyBorder="1" applyAlignment="1">
      <alignment horizontal="left" vertical="top" wrapText="1"/>
    </xf>
    <xf numFmtId="4" fontId="6" fillId="2" borderId="12" xfId="0" applyNumberFormat="1" applyFont="1" applyFill="1" applyBorder="1" applyAlignment="1">
      <alignment horizontal="center"/>
    </xf>
    <xf numFmtId="0" fontId="6" fillId="2" borderId="9" xfId="0" applyFont="1" applyFill="1" applyBorder="1" applyAlignment="1">
      <alignment horizontal="left" vertical="top" wrapText="1"/>
    </xf>
    <xf numFmtId="0" fontId="5" fillId="5" borderId="21" xfId="0" applyFont="1" applyFill="1" applyBorder="1" applyAlignment="1">
      <alignment horizontal="left" vertical="top" wrapText="1"/>
    </xf>
    <xf numFmtId="4" fontId="5" fillId="5" borderId="19" xfId="0" applyNumberFormat="1" applyFont="1" applyFill="1" applyBorder="1" applyAlignment="1">
      <alignment horizontal="center" vertical="center"/>
    </xf>
    <xf numFmtId="0" fontId="6" fillId="2" borderId="34" xfId="0" applyFont="1" applyFill="1" applyBorder="1" applyAlignment="1">
      <alignment horizontal="left" vertical="top" wrapText="1"/>
    </xf>
    <xf numFmtId="0" fontId="5" fillId="5" borderId="4" xfId="0" applyFont="1" applyFill="1" applyBorder="1" applyAlignment="1">
      <alignment horizontal="left"/>
    </xf>
    <xf numFmtId="4" fontId="5" fillId="5" borderId="17" xfId="0" applyNumberFormat="1" applyFont="1" applyFill="1" applyBorder="1" applyAlignment="1">
      <alignment horizontal="center"/>
    </xf>
    <xf numFmtId="0" fontId="6" fillId="5" borderId="4" xfId="0" applyFont="1" applyFill="1" applyBorder="1" applyAlignment="1">
      <alignment horizontal="left" vertical="center" wrapText="1"/>
    </xf>
    <xf numFmtId="4" fontId="6" fillId="5" borderId="16" xfId="0" applyNumberFormat="1" applyFont="1" applyFill="1" applyBorder="1" applyAlignment="1">
      <alignment vertical="center"/>
    </xf>
    <xf numFmtId="0" fontId="5" fillId="5" borderId="4" xfId="0" applyFont="1" applyFill="1" applyBorder="1" applyAlignment="1">
      <alignment horizontal="left" wrapText="1"/>
    </xf>
    <xf numFmtId="4" fontId="5" fillId="5" borderId="16" xfId="0" applyNumberFormat="1" applyFont="1" applyFill="1" applyBorder="1" applyAlignment="1">
      <alignment horizontal="center" vertical="center" wrapText="1"/>
    </xf>
    <xf numFmtId="4" fontId="6" fillId="2" borderId="27" xfId="0" applyNumberFormat="1" applyFont="1" applyFill="1" applyBorder="1" applyAlignment="1">
      <alignment vertical="center"/>
    </xf>
    <xf numFmtId="4" fontId="6" fillId="2" borderId="32" xfId="0" applyNumberFormat="1" applyFont="1" applyFill="1" applyBorder="1" applyAlignment="1">
      <alignment vertical="center"/>
    </xf>
    <xf numFmtId="0" fontId="6" fillId="2" borderId="31" xfId="0" applyFont="1" applyFill="1" applyBorder="1" applyAlignment="1">
      <alignment horizontal="left" vertical="top" wrapText="1"/>
    </xf>
    <xf numFmtId="4" fontId="5" fillId="2" borderId="16" xfId="0" applyNumberFormat="1" applyFont="1" applyFill="1" applyBorder="1" applyAlignment="1">
      <alignment horizontal="center" vertical="center"/>
    </xf>
    <xf numFmtId="0" fontId="6" fillId="2" borderId="0" xfId="0" applyFont="1" applyFill="1" applyBorder="1" applyAlignment="1">
      <alignment horizontal="left" vertical="top" wrapText="1"/>
    </xf>
    <xf numFmtId="4" fontId="5" fillId="5" borderId="22" xfId="0" applyNumberFormat="1" applyFont="1" applyFill="1" applyBorder="1" applyAlignment="1">
      <alignment horizontal="center" vertical="center"/>
    </xf>
    <xf numFmtId="0" fontId="6" fillId="2" borderId="5" xfId="0" applyFont="1" applyFill="1" applyBorder="1" applyAlignment="1">
      <alignment horizontal="left" vertical="top" wrapText="1"/>
    </xf>
    <xf numFmtId="0" fontId="5" fillId="5" borderId="4" xfId="0" applyFont="1" applyFill="1" applyBorder="1" applyAlignment="1">
      <alignment vertical="top" wrapText="1"/>
    </xf>
    <xf numFmtId="0" fontId="6" fillId="2" borderId="0" xfId="0" applyFont="1" applyFill="1" applyBorder="1" applyAlignment="1">
      <alignment vertical="top"/>
    </xf>
    <xf numFmtId="4" fontId="5" fillId="5" borderId="4" xfId="0" applyNumberFormat="1" applyFont="1" applyFill="1" applyBorder="1" applyAlignment="1">
      <alignment horizontal="center"/>
    </xf>
    <xf numFmtId="4" fontId="5" fillId="5" borderId="22" xfId="0" applyNumberFormat="1" applyFont="1" applyFill="1" applyBorder="1" applyAlignment="1">
      <alignment horizontal="center"/>
    </xf>
    <xf numFmtId="4" fontId="5" fillId="2" borderId="27" xfId="0" applyNumberFormat="1" applyFont="1" applyFill="1" applyBorder="1" applyAlignment="1">
      <alignment horizontal="center"/>
    </xf>
    <xf numFmtId="0" fontId="5" fillId="5" borderId="34" xfId="0" applyFont="1" applyFill="1" applyBorder="1" applyAlignment="1">
      <alignment horizontal="left" vertical="top" wrapText="1"/>
    </xf>
    <xf numFmtId="0" fontId="5" fillId="2" borderId="5" xfId="0" applyFont="1" applyFill="1" applyBorder="1" applyAlignment="1">
      <alignment horizontal="left" vertical="top" wrapText="1"/>
    </xf>
    <xf numFmtId="4" fontId="5" fillId="2" borderId="30" xfId="0" applyNumberFormat="1" applyFont="1" applyFill="1" applyBorder="1" applyAlignment="1">
      <alignment horizontal="center" vertical="center"/>
    </xf>
    <xf numFmtId="0" fontId="5" fillId="2" borderId="25" xfId="0" applyFont="1" applyFill="1" applyBorder="1" applyAlignment="1">
      <alignment horizontal="left" vertical="top" wrapText="1"/>
    </xf>
    <xf numFmtId="4" fontId="5" fillId="2" borderId="26" xfId="0" applyNumberFormat="1" applyFont="1" applyFill="1" applyBorder="1" applyAlignment="1">
      <alignment horizontal="center" vertical="center"/>
    </xf>
    <xf numFmtId="0" fontId="5" fillId="5" borderId="24" xfId="0" applyFont="1" applyFill="1" applyBorder="1" applyAlignment="1">
      <alignment horizontal="left" wrapText="1"/>
    </xf>
    <xf numFmtId="0" fontId="5" fillId="2" borderId="23" xfId="0" applyFont="1" applyFill="1" applyBorder="1" applyAlignment="1">
      <alignment horizontal="left" wrapText="1"/>
    </xf>
    <xf numFmtId="4" fontId="5" fillId="2" borderId="23" xfId="0" applyNumberFormat="1" applyFont="1" applyFill="1" applyBorder="1" applyAlignment="1">
      <alignment horizontal="center" vertical="center"/>
    </xf>
    <xf numFmtId="0" fontId="6" fillId="2" borderId="0" xfId="0" applyFont="1" applyFill="1" applyBorder="1" applyAlignment="1">
      <alignment horizontal="left"/>
    </xf>
    <xf numFmtId="0" fontId="6" fillId="2" borderId="27" xfId="0" applyFont="1" applyFill="1" applyBorder="1"/>
    <xf numFmtId="0" fontId="5" fillId="5" borderId="34" xfId="0" applyFont="1" applyFill="1" applyBorder="1" applyAlignment="1">
      <alignment horizontal="left" wrapText="1"/>
    </xf>
    <xf numFmtId="0" fontId="5" fillId="5" borderId="16" xfId="0" applyFont="1" applyFill="1" applyBorder="1" applyAlignment="1">
      <alignment horizontal="center"/>
    </xf>
    <xf numFmtId="0" fontId="6" fillId="2" borderId="35" xfId="0" applyFont="1" applyFill="1" applyBorder="1" applyAlignment="1">
      <alignment horizontal="left"/>
    </xf>
    <xf numFmtId="0" fontId="6" fillId="2" borderId="32" xfId="0" applyFont="1" applyFill="1" applyBorder="1"/>
    <xf numFmtId="0" fontId="5" fillId="5" borderId="24" xfId="0" applyFont="1" applyFill="1" applyBorder="1" applyAlignment="1">
      <alignment horizontal="center"/>
    </xf>
    <xf numFmtId="0" fontId="6" fillId="2" borderId="23" xfId="0" applyFont="1" applyFill="1" applyBorder="1" applyAlignment="1">
      <alignment horizontal="left" wrapText="1"/>
    </xf>
    <xf numFmtId="0" fontId="6" fillId="2" borderId="23" xfId="0" applyFont="1" applyFill="1" applyBorder="1" applyAlignment="1">
      <alignment horizontal="center"/>
    </xf>
    <xf numFmtId="0" fontId="5" fillId="5" borderId="24" xfId="0" applyFont="1" applyFill="1" applyBorder="1" applyAlignment="1">
      <alignment horizontal="center" vertical="center"/>
    </xf>
    <xf numFmtId="4" fontId="5" fillId="5" borderId="31" xfId="0" applyNumberFormat="1" applyFont="1" applyFill="1" applyBorder="1" applyAlignment="1">
      <alignment horizontal="center"/>
    </xf>
    <xf numFmtId="0" fontId="6" fillId="2" borderId="24" xfId="0" applyFont="1" applyFill="1" applyBorder="1"/>
    <xf numFmtId="0" fontId="5" fillId="5" borderId="0" xfId="0" applyFont="1" applyFill="1" applyBorder="1" applyAlignment="1">
      <alignment horizontal="left"/>
    </xf>
    <xf numFmtId="0" fontId="6" fillId="2" borderId="23" xfId="0" applyFont="1" applyFill="1" applyBorder="1"/>
    <xf numFmtId="0" fontId="5" fillId="5" borderId="24" xfId="0" applyFont="1" applyFill="1" applyBorder="1" applyAlignment="1">
      <alignment horizontal="center" vertical="center" wrapText="1"/>
    </xf>
    <xf numFmtId="0" fontId="6" fillId="2" borderId="31" xfId="0" applyFont="1" applyFill="1" applyBorder="1" applyAlignment="1">
      <alignment horizontal="left"/>
    </xf>
    <xf numFmtId="0" fontId="5" fillId="5" borderId="31" xfId="0" applyFont="1" applyFill="1" applyBorder="1" applyAlignment="1">
      <alignment horizontal="left" wrapText="1"/>
    </xf>
    <xf numFmtId="0" fontId="6" fillId="2" borderId="5" xfId="0" applyFont="1" applyFill="1" applyBorder="1" applyAlignment="1">
      <alignment horizontal="left"/>
    </xf>
    <xf numFmtId="0" fontId="5" fillId="0" borderId="31" xfId="0" applyFont="1" applyFill="1" applyBorder="1" applyAlignment="1">
      <alignment horizontal="left" wrapText="1"/>
    </xf>
    <xf numFmtId="4" fontId="5" fillId="0" borderId="24" xfId="0" applyNumberFormat="1" applyFont="1" applyFill="1" applyBorder="1" applyAlignment="1">
      <alignment horizontal="center"/>
    </xf>
    <xf numFmtId="0" fontId="6" fillId="0" borderId="24" xfId="0" applyFont="1" applyFill="1" applyBorder="1"/>
    <xf numFmtId="0" fontId="5" fillId="0" borderId="0" xfId="0" applyFont="1" applyFill="1" applyBorder="1" applyAlignment="1">
      <alignment horizontal="left"/>
    </xf>
    <xf numFmtId="4" fontId="5" fillId="0" borderId="23" xfId="0" applyNumberFormat="1" applyFont="1" applyFill="1" applyBorder="1" applyAlignment="1">
      <alignment horizontal="center"/>
    </xf>
    <xf numFmtId="0" fontId="6" fillId="0" borderId="23" xfId="0" applyFont="1" applyFill="1" applyBorder="1"/>
    <xf numFmtId="0" fontId="6" fillId="0" borderId="25" xfId="0" applyFont="1" applyFill="1" applyBorder="1" applyAlignment="1">
      <alignment horizontal="left" wrapText="1"/>
    </xf>
    <xf numFmtId="4" fontId="6" fillId="0" borderId="20" xfId="0" applyNumberFormat="1" applyFont="1" applyFill="1" applyBorder="1" applyAlignment="1">
      <alignment vertical="center"/>
    </xf>
    <xf numFmtId="0" fontId="5" fillId="0" borderId="4" xfId="0" applyFont="1" applyFill="1" applyBorder="1" applyAlignment="1">
      <alignment horizontal="left" vertical="top" wrapText="1"/>
    </xf>
    <xf numFmtId="0" fontId="5" fillId="0" borderId="24" xfId="0" applyFont="1" applyFill="1" applyBorder="1" applyAlignment="1">
      <alignment horizontal="center" vertical="center" wrapText="1"/>
    </xf>
    <xf numFmtId="0" fontId="6" fillId="0" borderId="31" xfId="0" applyFont="1" applyFill="1" applyBorder="1" applyAlignment="1">
      <alignment horizontal="left"/>
    </xf>
    <xf numFmtId="4" fontId="6" fillId="0" borderId="23" xfId="0" applyNumberFormat="1" applyFont="1" applyFill="1" applyBorder="1" applyAlignment="1">
      <alignment horizontal="center"/>
    </xf>
    <xf numFmtId="4" fontId="6" fillId="0" borderId="31" xfId="0" applyNumberFormat="1" applyFont="1" applyFill="1" applyBorder="1" applyAlignment="1">
      <alignment horizontal="center"/>
    </xf>
    <xf numFmtId="0" fontId="5" fillId="0" borderId="34" xfId="0" applyFont="1" applyFill="1" applyBorder="1" applyAlignment="1">
      <alignment horizontal="left" wrapText="1"/>
    </xf>
    <xf numFmtId="0" fontId="6" fillId="0" borderId="0" xfId="0" applyFont="1" applyFill="1" applyBorder="1" applyAlignment="1">
      <alignment horizontal="left" wrapText="1"/>
    </xf>
    <xf numFmtId="4" fontId="5" fillId="0" borderId="22" xfId="0" applyNumberFormat="1" applyFont="1" applyFill="1" applyBorder="1" applyAlignment="1">
      <alignment horizontal="center" vertical="center"/>
    </xf>
    <xf numFmtId="4" fontId="5" fillId="0" borderId="0" xfId="0" applyNumberFormat="1" applyFont="1" applyFill="1" applyBorder="1" applyAlignment="1">
      <alignment horizontal="center" vertical="center"/>
    </xf>
    <xf numFmtId="4" fontId="6" fillId="0" borderId="22" xfId="0" applyNumberFormat="1" applyFont="1" applyFill="1" applyBorder="1" applyAlignment="1">
      <alignment vertical="center"/>
    </xf>
    <xf numFmtId="0" fontId="6" fillId="0" borderId="32" xfId="0" applyFont="1" applyFill="1" applyBorder="1"/>
    <xf numFmtId="0" fontId="6" fillId="0" borderId="23" xfId="0" applyFont="1" applyFill="1" applyBorder="1" applyAlignment="1">
      <alignment horizontal="left"/>
    </xf>
    <xf numFmtId="4" fontId="7" fillId="2" borderId="0" xfId="0" applyNumberFormat="1" applyFont="1" applyFill="1" applyBorder="1" applyAlignment="1">
      <alignment horizontal="center" vertical="center"/>
    </xf>
    <xf numFmtId="4" fontId="7" fillId="2" borderId="22" xfId="0" applyNumberFormat="1" applyFont="1" applyFill="1" applyBorder="1" applyAlignment="1">
      <alignment horizontal="center" vertical="center"/>
    </xf>
    <xf numFmtId="4" fontId="7" fillId="2" borderId="21" xfId="0" applyNumberFormat="1" applyFont="1" applyFill="1" applyBorder="1" applyAlignment="1">
      <alignment horizontal="center" vertical="center"/>
    </xf>
    <xf numFmtId="4" fontId="7" fillId="2" borderId="23" xfId="0" applyNumberFormat="1" applyFont="1" applyFill="1" applyBorder="1" applyAlignment="1">
      <alignment horizontal="center" vertical="center"/>
    </xf>
    <xf numFmtId="4" fontId="7" fillId="2" borderId="31" xfId="0" applyNumberFormat="1" applyFont="1" applyFill="1" applyBorder="1" applyAlignment="1">
      <alignment horizontal="center" vertical="center"/>
    </xf>
    <xf numFmtId="4" fontId="7" fillId="2" borderId="36" xfId="0" applyNumberFormat="1" applyFont="1" applyFill="1" applyBorder="1" applyAlignment="1">
      <alignment horizontal="center" vertical="center"/>
    </xf>
    <xf numFmtId="4" fontId="7" fillId="2" borderId="12" xfId="0" applyNumberFormat="1" applyFont="1" applyFill="1" applyBorder="1" applyAlignment="1">
      <alignment horizontal="center" vertical="center"/>
    </xf>
    <xf numFmtId="4" fontId="7" fillId="2" borderId="25" xfId="0" applyNumberFormat="1" applyFont="1" applyFill="1" applyBorder="1" applyAlignment="1">
      <alignment horizontal="center" vertical="center"/>
    </xf>
    <xf numFmtId="4" fontId="7" fillId="2" borderId="20" xfId="0" applyNumberFormat="1" applyFont="1" applyFill="1" applyBorder="1" applyAlignment="1">
      <alignment horizontal="center" vertical="center"/>
    </xf>
    <xf numFmtId="4" fontId="7" fillId="2" borderId="22" xfId="0" applyNumberFormat="1" applyFont="1" applyFill="1" applyBorder="1" applyAlignment="1">
      <alignment horizontal="center"/>
    </xf>
    <xf numFmtId="4" fontId="7" fillId="2" borderId="31" xfId="0" applyNumberFormat="1" applyFont="1" applyFill="1" applyBorder="1" applyAlignment="1">
      <alignment horizontal="center"/>
    </xf>
    <xf numFmtId="4" fontId="7" fillId="2" borderId="23" xfId="0" applyNumberFormat="1" applyFont="1" applyFill="1" applyBorder="1" applyAlignment="1">
      <alignment horizontal="center"/>
    </xf>
    <xf numFmtId="4" fontId="7" fillId="2" borderId="32" xfId="0" applyNumberFormat="1" applyFont="1" applyFill="1" applyBorder="1" applyAlignment="1">
      <alignment horizontal="center" vertical="center"/>
    </xf>
    <xf numFmtId="4" fontId="7" fillId="2" borderId="15" xfId="0" applyNumberFormat="1" applyFont="1" applyFill="1" applyBorder="1" applyAlignment="1">
      <alignment horizontal="center" vertical="center"/>
    </xf>
    <xf numFmtId="4" fontId="7" fillId="2" borderId="29" xfId="0" applyNumberFormat="1" applyFont="1" applyFill="1" applyBorder="1" applyAlignment="1">
      <alignment horizontal="center" vertical="center"/>
    </xf>
    <xf numFmtId="4" fontId="7" fillId="2" borderId="18" xfId="0" applyNumberFormat="1" applyFont="1" applyFill="1" applyBorder="1" applyAlignment="1">
      <alignment horizontal="center" vertical="center"/>
    </xf>
    <xf numFmtId="4" fontId="7" fillId="2" borderId="8" xfId="0" applyNumberFormat="1" applyFont="1" applyFill="1" applyBorder="1" applyAlignment="1">
      <alignment horizontal="center" vertical="center"/>
    </xf>
    <xf numFmtId="4" fontId="7" fillId="0" borderId="23" xfId="0" applyNumberFormat="1" applyFont="1" applyFill="1" applyBorder="1" applyAlignment="1">
      <alignment horizontal="center"/>
    </xf>
    <xf numFmtId="4" fontId="7" fillId="0" borderId="31" xfId="0" applyNumberFormat="1" applyFont="1" applyFill="1" applyBorder="1" applyAlignment="1">
      <alignment horizontal="center"/>
    </xf>
    <xf numFmtId="0" fontId="6" fillId="2" borderId="27" xfId="0" applyFont="1" applyFill="1" applyBorder="1" applyAlignment="1">
      <alignment horizontal="left" wrapText="1"/>
    </xf>
    <xf numFmtId="4" fontId="5" fillId="0" borderId="27" xfId="0" applyNumberFormat="1" applyFont="1" applyFill="1" applyBorder="1" applyAlignment="1">
      <alignment horizontal="center" vertical="center"/>
    </xf>
    <xf numFmtId="4" fontId="5" fillId="0" borderId="15" xfId="0" applyNumberFormat="1" applyFont="1" applyFill="1" applyBorder="1" applyAlignment="1">
      <alignment horizontal="center" vertical="center"/>
    </xf>
    <xf numFmtId="0" fontId="4" fillId="4" borderId="16" xfId="0" applyFont="1" applyFill="1" applyBorder="1" applyAlignment="1">
      <alignment horizontal="center" vertical="center"/>
    </xf>
    <xf numFmtId="0" fontId="5" fillId="2" borderId="34" xfId="0" applyFont="1" applyFill="1" applyBorder="1" applyAlignment="1">
      <alignment horizontal="left" vertical="top" wrapText="1"/>
    </xf>
    <xf numFmtId="0" fontId="2" fillId="0" borderId="0" xfId="0" applyFont="1"/>
    <xf numFmtId="0" fontId="4" fillId="4" borderId="16" xfId="0" applyFont="1" applyFill="1" applyBorder="1" applyAlignment="1">
      <alignment horizontal="center" vertical="center" wrapText="1"/>
    </xf>
    <xf numFmtId="4" fontId="6" fillId="2" borderId="41" xfId="0" applyNumberFormat="1" applyFont="1" applyFill="1" applyBorder="1" applyAlignment="1">
      <alignment vertical="center"/>
    </xf>
    <xf numFmtId="4" fontId="6" fillId="2" borderId="42" xfId="0" applyNumberFormat="1" applyFont="1" applyFill="1" applyBorder="1" applyAlignment="1">
      <alignment vertical="center"/>
    </xf>
    <xf numFmtId="4" fontId="5" fillId="2" borderId="30" xfId="0" applyNumberFormat="1" applyFont="1" applyFill="1" applyBorder="1" applyAlignment="1">
      <alignment vertical="center"/>
    </xf>
    <xf numFmtId="4" fontId="5" fillId="2" borderId="28" xfId="0" applyNumberFormat="1" applyFont="1" applyFill="1" applyBorder="1" applyAlignment="1">
      <alignment vertical="center"/>
    </xf>
    <xf numFmtId="0" fontId="4" fillId="3" borderId="24" xfId="0" applyFont="1" applyFill="1" applyBorder="1" applyAlignment="1">
      <alignment horizontal="center" vertical="center" wrapText="1"/>
    </xf>
    <xf numFmtId="4" fontId="7" fillId="2" borderId="24" xfId="0" applyNumberFormat="1" applyFont="1" applyFill="1" applyBorder="1" applyAlignment="1">
      <alignment horizontal="center"/>
    </xf>
    <xf numFmtId="4" fontId="7" fillId="2" borderId="16" xfId="0" applyNumberFormat="1" applyFont="1" applyFill="1" applyBorder="1" applyAlignment="1">
      <alignment horizontal="center"/>
    </xf>
    <xf numFmtId="4" fontId="7" fillId="2" borderId="24" xfId="0" applyNumberFormat="1" applyFont="1" applyFill="1" applyBorder="1" applyAlignment="1">
      <alignment horizontal="center" vertical="center"/>
    </xf>
    <xf numFmtId="4" fontId="5" fillId="0" borderId="13" xfId="0" applyNumberFormat="1" applyFont="1" applyFill="1" applyBorder="1" applyAlignment="1">
      <alignment horizontal="center" vertical="center"/>
    </xf>
    <xf numFmtId="4" fontId="5" fillId="4" borderId="19" xfId="0" applyNumberFormat="1" applyFont="1" applyFill="1" applyBorder="1" applyAlignment="1">
      <alignment horizontal="center" vertical="center"/>
    </xf>
    <xf numFmtId="4" fontId="5" fillId="4" borderId="8" xfId="0" applyNumberFormat="1" applyFont="1" applyFill="1" applyBorder="1" applyAlignment="1">
      <alignment horizontal="center" vertical="center"/>
    </xf>
    <xf numFmtId="4" fontId="5" fillId="4" borderId="18" xfId="0" applyNumberFormat="1" applyFont="1" applyFill="1" applyBorder="1" applyAlignment="1">
      <alignment horizontal="center" vertical="center"/>
    </xf>
    <xf numFmtId="4" fontId="6" fillId="5" borderId="23" xfId="0" applyNumberFormat="1" applyFont="1" applyFill="1" applyBorder="1" applyAlignment="1">
      <alignment horizontal="center" vertical="center"/>
    </xf>
    <xf numFmtId="0" fontId="5" fillId="5" borderId="16" xfId="0" applyFont="1" applyFill="1" applyBorder="1" applyAlignment="1">
      <alignment horizontal="center" vertical="center"/>
    </xf>
    <xf numFmtId="4" fontId="6" fillId="5" borderId="8" xfId="0" applyNumberFormat="1" applyFont="1" applyFill="1" applyBorder="1" applyAlignment="1">
      <alignment horizontal="center" vertical="center"/>
    </xf>
    <xf numFmtId="4" fontId="5" fillId="4" borderId="9" xfId="0" applyNumberFormat="1" applyFont="1" applyFill="1" applyBorder="1" applyAlignment="1">
      <alignment horizontal="center" vertical="center"/>
    </xf>
    <xf numFmtId="4" fontId="7" fillId="0" borderId="22" xfId="0" applyNumberFormat="1" applyFont="1" applyFill="1" applyBorder="1" applyAlignment="1">
      <alignment horizontal="center" vertical="center"/>
    </xf>
    <xf numFmtId="0" fontId="6" fillId="5" borderId="4" xfId="0" applyFont="1" applyFill="1" applyBorder="1" applyAlignment="1">
      <alignment horizontal="left" wrapText="1"/>
    </xf>
    <xf numFmtId="4" fontId="6" fillId="5" borderId="24" xfId="0" applyNumberFormat="1" applyFont="1" applyFill="1" applyBorder="1" applyAlignment="1">
      <alignment vertical="center"/>
    </xf>
    <xf numFmtId="0" fontId="6" fillId="2" borderId="14" xfId="0" applyFont="1" applyFill="1" applyBorder="1" applyAlignment="1">
      <alignment horizontal="left" wrapText="1"/>
    </xf>
    <xf numFmtId="4" fontId="5" fillId="5" borderId="14" xfId="0" applyNumberFormat="1" applyFont="1" applyFill="1" applyBorder="1" applyAlignment="1">
      <alignment horizontal="center" vertical="center"/>
    </xf>
    <xf numFmtId="4" fontId="6" fillId="2" borderId="14" xfId="0" applyNumberFormat="1" applyFont="1" applyFill="1" applyBorder="1" applyAlignment="1">
      <alignment vertical="center"/>
    </xf>
    <xf numFmtId="0" fontId="5" fillId="5" borderId="5" xfId="0" applyFont="1" applyFill="1" applyBorder="1" applyAlignment="1">
      <alignment horizontal="left" wrapText="1"/>
    </xf>
    <xf numFmtId="4" fontId="5" fillId="0" borderId="5" xfId="0" applyNumberFormat="1" applyFont="1" applyFill="1" applyBorder="1" applyAlignment="1">
      <alignment horizontal="center" vertical="center"/>
    </xf>
    <xf numFmtId="4" fontId="6" fillId="0" borderId="12" xfId="0" applyNumberFormat="1" applyFont="1" applyFill="1" applyBorder="1" applyAlignment="1">
      <alignment vertical="center"/>
    </xf>
    <xf numFmtId="4" fontId="7" fillId="0" borderId="23" xfId="0" applyNumberFormat="1" applyFont="1" applyFill="1" applyBorder="1" applyAlignment="1">
      <alignment horizontal="center" vertical="center"/>
    </xf>
    <xf numFmtId="4" fontId="7" fillId="0" borderId="31" xfId="0" applyNumberFormat="1" applyFont="1" applyFill="1" applyBorder="1" applyAlignment="1">
      <alignment horizontal="center" vertical="center"/>
    </xf>
    <xf numFmtId="4" fontId="7" fillId="0" borderId="32" xfId="0" applyNumberFormat="1" applyFont="1" applyFill="1" applyBorder="1" applyAlignment="1">
      <alignment horizontal="center" vertical="center"/>
    </xf>
    <xf numFmtId="4" fontId="7" fillId="0" borderId="20" xfId="0" applyNumberFormat="1" applyFont="1" applyFill="1" applyBorder="1" applyAlignment="1">
      <alignment horizontal="center" vertical="center"/>
    </xf>
    <xf numFmtId="4" fontId="7" fillId="0" borderId="22" xfId="0" applyNumberFormat="1" applyFont="1" applyFill="1" applyBorder="1" applyAlignment="1">
      <alignment horizontal="center"/>
    </xf>
    <xf numFmtId="4" fontId="7" fillId="0" borderId="9" xfId="0" applyNumberFormat="1" applyFont="1" applyFill="1" applyBorder="1" applyAlignment="1">
      <alignment horizontal="center"/>
    </xf>
    <xf numFmtId="4" fontId="5" fillId="0" borderId="31" xfId="0" applyNumberFormat="1" applyFont="1" applyFill="1" applyBorder="1" applyAlignment="1">
      <alignment horizontal="center"/>
    </xf>
    <xf numFmtId="4" fontId="7" fillId="0" borderId="26" xfId="0" applyNumberFormat="1" applyFont="1" applyFill="1" applyBorder="1" applyAlignment="1">
      <alignment horizontal="center" vertical="center"/>
    </xf>
    <xf numFmtId="4" fontId="7" fillId="0" borderId="27" xfId="0" applyNumberFormat="1" applyFont="1" applyFill="1" applyBorder="1" applyAlignment="1">
      <alignment horizontal="center" vertical="center"/>
    </xf>
    <xf numFmtId="4" fontId="7" fillId="0" borderId="15" xfId="0" applyNumberFormat="1" applyFont="1" applyFill="1" applyBorder="1" applyAlignment="1">
      <alignment horizontal="center" vertical="center"/>
    </xf>
    <xf numFmtId="4" fontId="7" fillId="0" borderId="13" xfId="0" applyNumberFormat="1" applyFont="1" applyFill="1" applyBorder="1" applyAlignment="1">
      <alignment horizontal="center" vertical="center"/>
    </xf>
    <xf numFmtId="4" fontId="6" fillId="0" borderId="33" xfId="0" applyNumberFormat="1" applyFont="1" applyFill="1" applyBorder="1" applyAlignment="1">
      <alignment horizontal="center" vertical="center"/>
    </xf>
    <xf numFmtId="4" fontId="7" fillId="0" borderId="19" xfId="0" applyNumberFormat="1" applyFont="1" applyFill="1" applyBorder="1" applyAlignment="1">
      <alignment horizontal="center" vertical="center"/>
    </xf>
    <xf numFmtId="4" fontId="7" fillId="0" borderId="27" xfId="0" applyNumberFormat="1" applyFont="1" applyFill="1" applyBorder="1" applyAlignment="1">
      <alignment horizontal="center"/>
    </xf>
    <xf numFmtId="4" fontId="7" fillId="0" borderId="32" xfId="0" applyNumberFormat="1" applyFont="1" applyFill="1" applyBorder="1" applyAlignment="1">
      <alignment horizontal="center"/>
    </xf>
    <xf numFmtId="4" fontId="7" fillId="0" borderId="18" xfId="0" applyNumberFormat="1" applyFont="1" applyFill="1" applyBorder="1" applyAlignment="1">
      <alignment horizontal="center" vertical="center"/>
    </xf>
    <xf numFmtId="4" fontId="7" fillId="0" borderId="28" xfId="0" applyNumberFormat="1" applyFont="1" applyFill="1" applyBorder="1" applyAlignment="1">
      <alignment horizontal="center" vertical="center"/>
    </xf>
    <xf numFmtId="4" fontId="7" fillId="0" borderId="9" xfId="0" applyNumberFormat="1" applyFont="1" applyFill="1" applyBorder="1" applyAlignment="1">
      <alignment horizontal="center" vertical="center"/>
    </xf>
    <xf numFmtId="0" fontId="7" fillId="2" borderId="0" xfId="0" applyFont="1" applyFill="1" applyAlignment="1">
      <alignment horizontal="right" vertical="center" wrapText="1"/>
    </xf>
    <xf numFmtId="0" fontId="5" fillId="4" borderId="4" xfId="0" applyFont="1" applyFill="1" applyBorder="1" applyAlignment="1">
      <alignment horizontal="center" wrapText="1"/>
    </xf>
    <xf numFmtId="0" fontId="5" fillId="4" borderId="16" xfId="0" applyFont="1" applyFill="1" applyBorder="1" applyAlignment="1">
      <alignment horizontal="center" wrapText="1"/>
    </xf>
    <xf numFmtId="0" fontId="6" fillId="4" borderId="4" xfId="0" applyFont="1" applyFill="1" applyBorder="1" applyAlignment="1">
      <alignment horizontal="center" wrapText="1"/>
    </xf>
    <xf numFmtId="0" fontId="6" fillId="4" borderId="16" xfId="0" applyFont="1" applyFill="1" applyBorder="1" applyAlignment="1">
      <alignment horizontal="center" wrapText="1"/>
    </xf>
    <xf numFmtId="0" fontId="5" fillId="5" borderId="7" xfId="0" applyFont="1" applyFill="1" applyBorder="1" applyAlignment="1">
      <alignment horizontal="center"/>
    </xf>
    <xf numFmtId="0" fontId="5" fillId="5" borderId="10" xfId="0" applyFont="1" applyFill="1" applyBorder="1" applyAlignment="1">
      <alignment horizontal="center"/>
    </xf>
    <xf numFmtId="0" fontId="5" fillId="5" borderId="37" xfId="0" applyFont="1" applyFill="1" applyBorder="1" applyAlignment="1">
      <alignment horizontal="center"/>
    </xf>
    <xf numFmtId="0" fontId="5" fillId="5" borderId="11" xfId="0" applyFont="1" applyFill="1" applyBorder="1" applyAlignment="1">
      <alignment horizontal="center"/>
    </xf>
    <xf numFmtId="0" fontId="5" fillId="4" borderId="4" xfId="0" applyFont="1" applyFill="1" applyBorder="1" applyAlignment="1">
      <alignment horizontal="center" vertical="center"/>
    </xf>
    <xf numFmtId="0" fontId="5" fillId="4" borderId="16" xfId="0" applyFont="1" applyFill="1" applyBorder="1" applyAlignment="1">
      <alignment horizontal="center" vertical="center"/>
    </xf>
    <xf numFmtId="4" fontId="6" fillId="5" borderId="19" xfId="0" applyNumberFormat="1" applyFont="1" applyFill="1" applyBorder="1" applyAlignment="1">
      <alignment horizontal="center" vertical="center"/>
    </xf>
    <xf numFmtId="4" fontId="6" fillId="5" borderId="23" xfId="0" applyNumberFormat="1" applyFont="1" applyFill="1" applyBorder="1" applyAlignment="1">
      <alignment horizontal="center" vertical="center"/>
    </xf>
    <xf numFmtId="0" fontId="8" fillId="2" borderId="0" xfId="0" applyFont="1" applyFill="1" applyBorder="1" applyAlignment="1">
      <alignment horizontal="center"/>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5" borderId="4" xfId="0" applyFont="1" applyFill="1" applyBorder="1" applyAlignment="1">
      <alignment horizontal="center" vertical="center"/>
    </xf>
    <xf numFmtId="0" fontId="5" fillId="5" borderId="40" xfId="0" applyFont="1" applyFill="1" applyBorder="1" applyAlignment="1">
      <alignment horizontal="center" vertical="center"/>
    </xf>
    <xf numFmtId="0" fontId="5" fillId="5" borderId="16" xfId="0" applyFont="1" applyFill="1" applyBorder="1" applyAlignment="1">
      <alignment horizontal="center" vertical="center"/>
    </xf>
    <xf numFmtId="0" fontId="5" fillId="4" borderId="4" xfId="0" applyFont="1" applyFill="1" applyBorder="1" applyAlignment="1">
      <alignment horizontal="center"/>
    </xf>
    <xf numFmtId="0" fontId="5" fillId="4" borderId="16" xfId="0" applyFont="1" applyFill="1" applyBorder="1" applyAlignment="1">
      <alignment horizontal="center"/>
    </xf>
    <xf numFmtId="0" fontId="5" fillId="4" borderId="35" xfId="0" applyFont="1" applyFill="1" applyBorder="1" applyAlignment="1">
      <alignment horizontal="center"/>
    </xf>
    <xf numFmtId="0" fontId="5" fillId="4" borderId="31" xfId="0" applyFont="1" applyFill="1" applyBorder="1" applyAlignment="1">
      <alignment horizontal="center"/>
    </xf>
    <xf numFmtId="0" fontId="5" fillId="4" borderId="32" xfId="0" applyFont="1" applyFill="1" applyBorder="1" applyAlignment="1">
      <alignment horizontal="center"/>
    </xf>
    <xf numFmtId="0" fontId="5" fillId="2" borderId="4"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6"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1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37" xfId="0" applyFont="1" applyFill="1" applyBorder="1" applyAlignment="1">
      <alignment horizontal="center" vertical="center"/>
    </xf>
    <xf numFmtId="0" fontId="5" fillId="4" borderId="11"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6" xfId="0" applyFont="1" applyFill="1" applyBorder="1" applyAlignment="1">
      <alignment horizontal="center" vertical="center"/>
    </xf>
    <xf numFmtId="0" fontId="6" fillId="2" borderId="38" xfId="0" applyFont="1" applyFill="1" applyBorder="1" applyAlignment="1">
      <alignment horizontal="left" vertical="top" wrapText="1"/>
    </xf>
    <xf numFmtId="0" fontId="6" fillId="2" borderId="40" xfId="0" applyFont="1" applyFill="1" applyBorder="1" applyAlignment="1">
      <alignment horizontal="left" vertical="top" wrapText="1"/>
    </xf>
    <xf numFmtId="0" fontId="5" fillId="4" borderId="34" xfId="0" applyFont="1" applyFill="1" applyBorder="1" applyAlignment="1">
      <alignment horizontal="center" wrapText="1"/>
    </xf>
    <xf numFmtId="0" fontId="5" fillId="0" borderId="31" xfId="0" applyFont="1" applyFill="1" applyBorder="1" applyAlignment="1">
      <alignment horizontal="center" wrapText="1"/>
    </xf>
    <xf numFmtId="0" fontId="5" fillId="0" borderId="32" xfId="0" applyFont="1" applyFill="1" applyBorder="1" applyAlignment="1">
      <alignment horizontal="center" wrapText="1"/>
    </xf>
    <xf numFmtId="0" fontId="5" fillId="0" borderId="4" xfId="0" applyFont="1" applyFill="1" applyBorder="1" applyAlignment="1">
      <alignment horizontal="center" vertical="center"/>
    </xf>
    <xf numFmtId="0" fontId="5" fillId="0" borderId="40" xfId="0" applyFont="1" applyFill="1" applyBorder="1" applyAlignment="1">
      <alignment horizontal="center" vertical="center"/>
    </xf>
    <xf numFmtId="0" fontId="5" fillId="0" borderId="16" xfId="0" applyFont="1" applyFill="1" applyBorder="1" applyAlignment="1">
      <alignment horizontal="center" vertical="center"/>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AE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66"/>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3"/>
  <sheetViews>
    <sheetView tabSelected="1" zoomScale="70" zoomScaleNormal="70" zoomScaleSheetLayoutView="50" workbookViewId="0">
      <selection activeCell="I26" sqref="I26"/>
    </sheetView>
  </sheetViews>
  <sheetFormatPr defaultRowHeight="12.75" x14ac:dyDescent="0.2"/>
  <cols>
    <col min="1" max="1" width="6.85546875" style="11" customWidth="1"/>
    <col min="2" max="2" width="58.5703125" style="1" customWidth="1"/>
    <col min="3" max="3" width="16" style="10" customWidth="1"/>
    <col min="4" max="8" width="21.28515625" customWidth="1"/>
    <col min="9" max="9" width="32.140625" style="2" customWidth="1"/>
    <col min="10" max="10" width="18.140625" customWidth="1"/>
    <col min="20" max="20" width="9.7109375" customWidth="1"/>
  </cols>
  <sheetData>
    <row r="1" spans="1:9" ht="75.75" customHeight="1" x14ac:dyDescent="0.2">
      <c r="A1" s="5"/>
      <c r="B1" s="6"/>
      <c r="C1" s="7"/>
      <c r="D1" s="12"/>
      <c r="E1" s="12"/>
      <c r="F1" s="12"/>
      <c r="G1" s="12"/>
      <c r="H1" s="328" t="s">
        <v>150</v>
      </c>
      <c r="I1" s="328"/>
    </row>
    <row r="2" spans="1:9" ht="17.25" customHeight="1" x14ac:dyDescent="0.3">
      <c r="A2" s="341" t="s">
        <v>139</v>
      </c>
      <c r="B2" s="341"/>
      <c r="C2" s="341"/>
      <c r="D2" s="341"/>
      <c r="E2" s="341"/>
      <c r="F2" s="341"/>
      <c r="G2" s="341"/>
      <c r="H2" s="341"/>
      <c r="I2" s="341"/>
    </row>
    <row r="3" spans="1:9" ht="18.75" x14ac:dyDescent="0.3">
      <c r="A3" s="341" t="s">
        <v>138</v>
      </c>
      <c r="B3" s="341"/>
      <c r="C3" s="341"/>
      <c r="D3" s="341"/>
      <c r="E3" s="341"/>
      <c r="F3" s="341"/>
      <c r="G3" s="341"/>
      <c r="H3" s="341"/>
      <c r="I3" s="341"/>
    </row>
    <row r="4" spans="1:9" ht="13.5" thickBot="1" x14ac:dyDescent="0.25">
      <c r="A4" s="5"/>
      <c r="B4" s="6"/>
      <c r="C4" s="7"/>
      <c r="D4" s="5"/>
      <c r="E4" s="5"/>
      <c r="F4" s="5"/>
      <c r="G4" s="5"/>
      <c r="H4" s="5"/>
      <c r="I4" s="5"/>
    </row>
    <row r="5" spans="1:9" ht="30.75" customHeight="1" thickBot="1" x14ac:dyDescent="0.25">
      <c r="A5" s="342" t="s">
        <v>0</v>
      </c>
      <c r="B5" s="344" t="s">
        <v>1</v>
      </c>
      <c r="C5" s="348" t="s">
        <v>100</v>
      </c>
      <c r="D5" s="349"/>
      <c r="E5" s="349"/>
      <c r="F5" s="349"/>
      <c r="G5" s="349"/>
      <c r="H5" s="350"/>
      <c r="I5" s="346" t="s">
        <v>2</v>
      </c>
    </row>
    <row r="6" spans="1:9" ht="39" customHeight="1" thickBot="1" x14ac:dyDescent="0.25">
      <c r="A6" s="343"/>
      <c r="B6" s="345"/>
      <c r="C6" s="14" t="s">
        <v>3</v>
      </c>
      <c r="D6" s="15" t="s">
        <v>77</v>
      </c>
      <c r="E6" s="14" t="s">
        <v>78</v>
      </c>
      <c r="F6" s="14" t="s">
        <v>133</v>
      </c>
      <c r="G6" s="14" t="s">
        <v>134</v>
      </c>
      <c r="H6" s="14" t="s">
        <v>135</v>
      </c>
      <c r="I6" s="347"/>
    </row>
    <row r="7" spans="1:9" ht="14.25" customHeight="1" thickBot="1" x14ac:dyDescent="0.25">
      <c r="A7" s="18">
        <v>1</v>
      </c>
      <c r="B7" s="19">
        <v>2</v>
      </c>
      <c r="C7" s="16">
        <v>3</v>
      </c>
      <c r="D7" s="17">
        <v>12</v>
      </c>
      <c r="E7" s="16">
        <v>13</v>
      </c>
      <c r="F7" s="16">
        <v>14</v>
      </c>
      <c r="G7" s="281">
        <v>15</v>
      </c>
      <c r="H7" s="281">
        <v>16</v>
      </c>
      <c r="I7" s="284">
        <v>17</v>
      </c>
    </row>
    <row r="8" spans="1:9" ht="16.5" thickBot="1" x14ac:dyDescent="0.3">
      <c r="A8" s="13">
        <v>1</v>
      </c>
      <c r="B8" s="20" t="s">
        <v>30</v>
      </c>
      <c r="C8" s="294">
        <f>SUM(D8:H8)</f>
        <v>4203851.7659999998</v>
      </c>
      <c r="D8" s="21">
        <f>D9+D10+D11</f>
        <v>1371390.3659999999</v>
      </c>
      <c r="E8" s="21">
        <f>E9+E10+E11</f>
        <v>1372688.4</v>
      </c>
      <c r="F8" s="21">
        <f>F9+F10+F11</f>
        <v>1459773</v>
      </c>
      <c r="G8" s="21">
        <f>G9+G10+G11</f>
        <v>0</v>
      </c>
      <c r="H8" s="21">
        <f>H9+H10+H11</f>
        <v>0</v>
      </c>
      <c r="I8" s="22"/>
    </row>
    <row r="9" spans="1:9" ht="16.5" thickBot="1" x14ac:dyDescent="0.3">
      <c r="A9" s="13">
        <v>2</v>
      </c>
      <c r="B9" s="23" t="s">
        <v>5</v>
      </c>
      <c r="C9" s="295">
        <f>SUM(D9:H9)</f>
        <v>56548.7</v>
      </c>
      <c r="D9" s="25">
        <f>D24+D60+D113+D143</f>
        <v>19451.5</v>
      </c>
      <c r="E9" s="25">
        <f>E24+E60+E113+E143</f>
        <v>18939.900000000001</v>
      </c>
      <c r="F9" s="25">
        <f>F24+F60+F113+F143</f>
        <v>18157.3</v>
      </c>
      <c r="G9" s="25">
        <f>G24+G60+G113+G143</f>
        <v>0</v>
      </c>
      <c r="H9" s="25">
        <f>H24+H60+H113+H143</f>
        <v>0</v>
      </c>
      <c r="I9" s="26"/>
    </row>
    <row r="10" spans="1:9" ht="16.5" thickBot="1" x14ac:dyDescent="0.3">
      <c r="A10" s="13">
        <v>3</v>
      </c>
      <c r="B10" s="27" t="s">
        <v>4</v>
      </c>
      <c r="C10" s="296">
        <f>SUM(D10:H10)</f>
        <v>2713230.0999999996</v>
      </c>
      <c r="D10" s="30">
        <f>D15+D20</f>
        <v>845684.7</v>
      </c>
      <c r="E10" s="30">
        <f>E15+E20</f>
        <v>903910.6</v>
      </c>
      <c r="F10" s="30">
        <f>F15+F20</f>
        <v>963634.8</v>
      </c>
      <c r="G10" s="30">
        <f>G15+G20</f>
        <v>0</v>
      </c>
      <c r="H10" s="30">
        <f>H15+H20</f>
        <v>0</v>
      </c>
      <c r="I10" s="31"/>
    </row>
    <row r="11" spans="1:9" ht="16.5" thickBot="1" x14ac:dyDescent="0.3">
      <c r="A11" s="13">
        <v>4</v>
      </c>
      <c r="B11" s="32" t="s">
        <v>6</v>
      </c>
      <c r="C11" s="300">
        <f>SUM(D11:H11)</f>
        <v>1434072.966</v>
      </c>
      <c r="D11" s="30">
        <f>D16+D21</f>
        <v>506254.16600000003</v>
      </c>
      <c r="E11" s="30">
        <f>E16+E21</f>
        <v>449837.9</v>
      </c>
      <c r="F11" s="30">
        <f>F16+F21</f>
        <v>477980.9</v>
      </c>
      <c r="G11" s="30">
        <f>G16+G21</f>
        <v>0</v>
      </c>
      <c r="H11" s="30">
        <f>H16+H21</f>
        <v>0</v>
      </c>
      <c r="I11" s="31"/>
    </row>
    <row r="12" spans="1:9" ht="16.5" thickBot="1" x14ac:dyDescent="0.3">
      <c r="A12" s="13">
        <v>5</v>
      </c>
      <c r="B12" s="372" t="s">
        <v>39</v>
      </c>
      <c r="C12" s="329"/>
      <c r="D12" s="329"/>
      <c r="E12" s="329"/>
      <c r="F12" s="329"/>
      <c r="G12" s="329"/>
      <c r="H12" s="329"/>
      <c r="I12" s="330"/>
    </row>
    <row r="13" spans="1:9" ht="16.5" thickBot="1" x14ac:dyDescent="0.3">
      <c r="A13" s="13">
        <v>6</v>
      </c>
      <c r="B13" s="36" t="s">
        <v>41</v>
      </c>
      <c r="C13" s="37">
        <f>SUM(D13:H13)</f>
        <v>0</v>
      </c>
      <c r="D13" s="40">
        <f>D14+D15+D16</f>
        <v>0</v>
      </c>
      <c r="E13" s="40">
        <f>E14+E15+E16</f>
        <v>0</v>
      </c>
      <c r="F13" s="40">
        <f>F14+F15+F16</f>
        <v>0</v>
      </c>
      <c r="G13" s="40">
        <f>G14+G15+G16</f>
        <v>0</v>
      </c>
      <c r="H13" s="40">
        <f>H14+H15+H16</f>
        <v>0</v>
      </c>
      <c r="I13" s="41"/>
    </row>
    <row r="14" spans="1:9" ht="16.5" thickBot="1" x14ac:dyDescent="0.3">
      <c r="A14" s="13">
        <v>7</v>
      </c>
      <c r="B14" s="42" t="s">
        <v>5</v>
      </c>
      <c r="C14" s="28">
        <f>SUM(D14:H14)</f>
        <v>0</v>
      </c>
      <c r="D14" s="30">
        <f t="shared" ref="D14:H14" si="0">D148</f>
        <v>0</v>
      </c>
      <c r="E14" s="30">
        <f t="shared" si="0"/>
        <v>0</v>
      </c>
      <c r="F14" s="30">
        <f t="shared" si="0"/>
        <v>0</v>
      </c>
      <c r="G14" s="30">
        <f t="shared" si="0"/>
        <v>0</v>
      </c>
      <c r="H14" s="30">
        <f t="shared" si="0"/>
        <v>0</v>
      </c>
      <c r="I14" s="43"/>
    </row>
    <row r="15" spans="1:9" ht="16.5" thickBot="1" x14ac:dyDescent="0.3">
      <c r="A15" s="13">
        <v>8</v>
      </c>
      <c r="B15" s="44" t="s">
        <v>4</v>
      </c>
      <c r="C15" s="28">
        <f>SUM(D15:H15)</f>
        <v>0</v>
      </c>
      <c r="D15" s="30">
        <f t="shared" ref="D15:H15" si="1">D149</f>
        <v>0</v>
      </c>
      <c r="E15" s="30">
        <f t="shared" si="1"/>
        <v>0</v>
      </c>
      <c r="F15" s="30">
        <f t="shared" si="1"/>
        <v>0</v>
      </c>
      <c r="G15" s="30">
        <f t="shared" si="1"/>
        <v>0</v>
      </c>
      <c r="H15" s="30">
        <f t="shared" si="1"/>
        <v>0</v>
      </c>
      <c r="I15" s="43"/>
    </row>
    <row r="16" spans="1:9" ht="16.5" thickBot="1" x14ac:dyDescent="0.3">
      <c r="A16" s="13">
        <v>9</v>
      </c>
      <c r="B16" s="42" t="s">
        <v>6</v>
      </c>
      <c r="C16" s="28">
        <f>SUM(D16:H16)</f>
        <v>0</v>
      </c>
      <c r="D16" s="30">
        <f t="shared" ref="D16:H16" si="2">D150</f>
        <v>0</v>
      </c>
      <c r="E16" s="30">
        <f t="shared" si="2"/>
        <v>0</v>
      </c>
      <c r="F16" s="30">
        <f t="shared" si="2"/>
        <v>0</v>
      </c>
      <c r="G16" s="30">
        <f t="shared" si="2"/>
        <v>0</v>
      </c>
      <c r="H16" s="30">
        <f t="shared" si="2"/>
        <v>0</v>
      </c>
      <c r="I16" s="43"/>
    </row>
    <row r="17" spans="1:10" ht="16.5" thickBot="1" x14ac:dyDescent="0.3">
      <c r="A17" s="13">
        <v>10</v>
      </c>
      <c r="B17" s="329" t="s">
        <v>40</v>
      </c>
      <c r="C17" s="331"/>
      <c r="D17" s="331"/>
      <c r="E17" s="331"/>
      <c r="F17" s="331"/>
      <c r="G17" s="331"/>
      <c r="H17" s="331"/>
      <c r="I17" s="332"/>
    </row>
    <row r="18" spans="1:10" ht="16.5" thickBot="1" x14ac:dyDescent="0.3">
      <c r="A18" s="13">
        <v>11</v>
      </c>
      <c r="B18" s="36" t="s">
        <v>42</v>
      </c>
      <c r="C18" s="37">
        <f>D18+E18+F18+G18+H18</f>
        <v>4203851.7659999998</v>
      </c>
      <c r="D18" s="40">
        <f>D19+D20+D21</f>
        <v>1371390.3659999999</v>
      </c>
      <c r="E18" s="40">
        <f>E19+E20+E21</f>
        <v>1372688.4</v>
      </c>
      <c r="F18" s="40">
        <f>F19+F20+F21</f>
        <v>1459773</v>
      </c>
      <c r="G18" s="40">
        <f>G19+G20+G21</f>
        <v>0</v>
      </c>
      <c r="H18" s="40">
        <f>H19+H20+H21</f>
        <v>0</v>
      </c>
      <c r="I18" s="41"/>
    </row>
    <row r="19" spans="1:10" ht="16.5" thickBot="1" x14ac:dyDescent="0.3">
      <c r="A19" s="13">
        <v>12</v>
      </c>
      <c r="B19" s="42" t="s">
        <v>5</v>
      </c>
      <c r="C19" s="28">
        <f>D19+E19+F19+G19+H19</f>
        <v>56548.7</v>
      </c>
      <c r="D19" s="30">
        <f t="shared" ref="D19:E19" si="3">D67</f>
        <v>19451.5</v>
      </c>
      <c r="E19" s="30">
        <f t="shared" si="3"/>
        <v>18939.900000000001</v>
      </c>
      <c r="F19" s="30">
        <f t="shared" ref="F19:H19" si="4">F67</f>
        <v>18157.3</v>
      </c>
      <c r="G19" s="30">
        <f t="shared" si="4"/>
        <v>0</v>
      </c>
      <c r="H19" s="30">
        <f t="shared" si="4"/>
        <v>0</v>
      </c>
      <c r="I19" s="43"/>
    </row>
    <row r="20" spans="1:10" ht="16.5" thickBot="1" x14ac:dyDescent="0.3">
      <c r="A20" s="13">
        <v>13</v>
      </c>
      <c r="B20" s="44" t="s">
        <v>4</v>
      </c>
      <c r="C20" s="28">
        <f>D20+E20+F20+G20+H20</f>
        <v>2713230.0999999996</v>
      </c>
      <c r="D20" s="30">
        <f>D30+D65+D118+D196+D296</f>
        <v>845684.7</v>
      </c>
      <c r="E20" s="30">
        <f>E30+E65+E118+E196+E296</f>
        <v>903910.6</v>
      </c>
      <c r="F20" s="30">
        <f>F30+F65+F118+F196+F296</f>
        <v>963634.8</v>
      </c>
      <c r="G20" s="30">
        <f>G30+G65+G118+G196+G296</f>
        <v>0</v>
      </c>
      <c r="H20" s="30">
        <f>H30+H65+H118+H196+H296</f>
        <v>0</v>
      </c>
      <c r="I20" s="43"/>
    </row>
    <row r="21" spans="1:10" ht="16.5" thickBot="1" x14ac:dyDescent="0.3">
      <c r="A21" s="13">
        <v>14</v>
      </c>
      <c r="B21" s="42" t="s">
        <v>6</v>
      </c>
      <c r="C21" s="28">
        <f>D21+E21+F21+G21+H21</f>
        <v>1434072.966</v>
      </c>
      <c r="D21" s="30">
        <f>D31+D66+D119+D197+D294+D307</f>
        <v>506254.16600000003</v>
      </c>
      <c r="E21" s="30">
        <f>E31+E66+E119+E197+E287+E307</f>
        <v>449837.9</v>
      </c>
      <c r="F21" s="30">
        <f>F31+F66+F119+F197+F287+F307</f>
        <v>477980.9</v>
      </c>
      <c r="G21" s="30">
        <f>G31+G66+G119+G197+G287+G307</f>
        <v>0</v>
      </c>
      <c r="H21" s="30">
        <f>H31+H66+H119+H197+H287+H307</f>
        <v>0</v>
      </c>
      <c r="I21" s="43"/>
    </row>
    <row r="22" spans="1:10" ht="16.5" thickBot="1" x14ac:dyDescent="0.3">
      <c r="A22" s="13">
        <v>15</v>
      </c>
      <c r="B22" s="333" t="s">
        <v>29</v>
      </c>
      <c r="C22" s="334"/>
      <c r="D22" s="335"/>
      <c r="E22" s="335"/>
      <c r="F22" s="335"/>
      <c r="G22" s="335"/>
      <c r="H22" s="335"/>
      <c r="I22" s="336"/>
    </row>
    <row r="23" spans="1:10" ht="16.5" thickBot="1" x14ac:dyDescent="0.25">
      <c r="A23" s="13">
        <v>16</v>
      </c>
      <c r="B23" s="47" t="s">
        <v>32</v>
      </c>
      <c r="C23" s="48">
        <f>D23+E23+F23+G23+H23</f>
        <v>1221301.8</v>
      </c>
      <c r="D23" s="48">
        <f t="shared" ref="D23:E23" si="5">D24+D25+D26+D27</f>
        <v>397869.6</v>
      </c>
      <c r="E23" s="48">
        <f t="shared" si="5"/>
        <v>403258</v>
      </c>
      <c r="F23" s="48">
        <f t="shared" ref="F23:G23" si="6">F24+F25+F26+F27</f>
        <v>420174.2</v>
      </c>
      <c r="G23" s="48">
        <f t="shared" si="6"/>
        <v>0</v>
      </c>
      <c r="H23" s="48">
        <f t="shared" ref="H23" si="7">H24+H25+H26+H27</f>
        <v>0</v>
      </c>
      <c r="I23" s="51"/>
    </row>
    <row r="24" spans="1:10" ht="16.5" thickBot="1" x14ac:dyDescent="0.25">
      <c r="A24" s="13">
        <v>17</v>
      </c>
      <c r="B24" s="52" t="s">
        <v>5</v>
      </c>
      <c r="C24" s="24">
        <f>D24+E24+F24+G24+H24</f>
        <v>0</v>
      </c>
      <c r="D24" s="54">
        <v>0</v>
      </c>
      <c r="E24" s="54">
        <v>0</v>
      </c>
      <c r="F24" s="54">
        <v>0</v>
      </c>
      <c r="G24" s="54">
        <v>0</v>
      </c>
      <c r="H24" s="54">
        <v>0</v>
      </c>
      <c r="I24" s="55"/>
    </row>
    <row r="25" spans="1:10" ht="16.5" thickBot="1" x14ac:dyDescent="0.25">
      <c r="A25" s="13">
        <v>18</v>
      </c>
      <c r="B25" s="56" t="s">
        <v>4</v>
      </c>
      <c r="C25" s="28">
        <f>D25+E25+F25+G25+H25</f>
        <v>769510.2</v>
      </c>
      <c r="D25" s="59">
        <f t="shared" ref="D25:H25" si="8">D30</f>
        <v>240603</v>
      </c>
      <c r="E25" s="59">
        <f t="shared" si="8"/>
        <v>255995.5</v>
      </c>
      <c r="F25" s="59">
        <f t="shared" si="8"/>
        <v>272911.7</v>
      </c>
      <c r="G25" s="59">
        <f t="shared" si="8"/>
        <v>0</v>
      </c>
      <c r="H25" s="59">
        <f t="shared" si="8"/>
        <v>0</v>
      </c>
      <c r="I25" s="60"/>
    </row>
    <row r="26" spans="1:10" ht="16.5" thickBot="1" x14ac:dyDescent="0.25">
      <c r="A26" s="13">
        <v>19</v>
      </c>
      <c r="B26" s="61" t="s">
        <v>6</v>
      </c>
      <c r="C26" s="28">
        <f>D26+E26+F26+G26+H26</f>
        <v>451791.6</v>
      </c>
      <c r="D26" s="65">
        <f t="shared" ref="D26:H26" si="9">D31</f>
        <v>157266.6</v>
      </c>
      <c r="E26" s="65">
        <f t="shared" si="9"/>
        <v>147262.5</v>
      </c>
      <c r="F26" s="65">
        <f t="shared" si="9"/>
        <v>147262.5</v>
      </c>
      <c r="G26" s="65">
        <f t="shared" si="9"/>
        <v>0</v>
      </c>
      <c r="H26" s="65">
        <f t="shared" si="9"/>
        <v>0</v>
      </c>
      <c r="I26" s="66"/>
    </row>
    <row r="27" spans="1:10" s="3" customFormat="1" ht="16.5" thickBot="1" x14ac:dyDescent="0.25">
      <c r="A27" s="13">
        <v>20</v>
      </c>
      <c r="B27" s="61" t="s">
        <v>38</v>
      </c>
      <c r="C27" s="34">
        <f>D27+E27++F27+G27+H27</f>
        <v>0</v>
      </c>
      <c r="D27" s="68">
        <v>0</v>
      </c>
      <c r="E27" s="68">
        <v>0</v>
      </c>
      <c r="F27" s="68">
        <v>0</v>
      </c>
      <c r="G27" s="68">
        <v>0</v>
      </c>
      <c r="H27" s="68">
        <v>0</v>
      </c>
      <c r="I27" s="66"/>
      <c r="J27" s="4"/>
    </row>
    <row r="28" spans="1:10" ht="16.5" thickBot="1" x14ac:dyDescent="0.25">
      <c r="A28" s="13">
        <v>21</v>
      </c>
      <c r="B28" s="337" t="s">
        <v>140</v>
      </c>
      <c r="C28" s="337"/>
      <c r="D28" s="337"/>
      <c r="E28" s="337"/>
      <c r="F28" s="337"/>
      <c r="G28" s="337"/>
      <c r="H28" s="337"/>
      <c r="I28" s="338"/>
    </row>
    <row r="29" spans="1:10" ht="16.5" thickBot="1" x14ac:dyDescent="0.3">
      <c r="A29" s="13">
        <v>22</v>
      </c>
      <c r="B29" s="78" t="s">
        <v>34</v>
      </c>
      <c r="C29" s="37">
        <f>D29+E29+F29+G29+H29</f>
        <v>1221301.8</v>
      </c>
      <c r="D29" s="53">
        <f t="shared" ref="D29:E29" si="10">D30+D31</f>
        <v>397869.6</v>
      </c>
      <c r="E29" s="53">
        <f t="shared" si="10"/>
        <v>403258</v>
      </c>
      <c r="F29" s="53">
        <f t="shared" ref="F29:H29" si="11">F30+F31</f>
        <v>420174.2</v>
      </c>
      <c r="G29" s="53">
        <f t="shared" si="11"/>
        <v>0</v>
      </c>
      <c r="H29" s="53">
        <f t="shared" si="11"/>
        <v>0</v>
      </c>
      <c r="I29" s="55"/>
    </row>
    <row r="30" spans="1:10" ht="16.5" thickBot="1" x14ac:dyDescent="0.3">
      <c r="A30" s="13">
        <v>23</v>
      </c>
      <c r="B30" s="44" t="s">
        <v>4</v>
      </c>
      <c r="C30" s="24">
        <f>D30+E30+F30+G30+H30</f>
        <v>769510.2</v>
      </c>
      <c r="D30" s="57">
        <f>D37+D39+D41+D43+D45+D47+D49</f>
        <v>240603</v>
      </c>
      <c r="E30" s="57">
        <f>E37+E39+E41+E43+E45+E47+E49</f>
        <v>255995.5</v>
      </c>
      <c r="F30" s="57">
        <f>F37+F39+F41+F43+F45+F47+F49</f>
        <v>272911.7</v>
      </c>
      <c r="G30" s="57">
        <f t="shared" ref="G30:H30" si="12">G37+G39+G41+G43+G45+G47+G49</f>
        <v>0</v>
      </c>
      <c r="H30" s="57">
        <f t="shared" si="12"/>
        <v>0</v>
      </c>
      <c r="I30" s="60"/>
    </row>
    <row r="31" spans="1:10" ht="16.5" thickBot="1" x14ac:dyDescent="0.3">
      <c r="A31" s="13">
        <v>24</v>
      </c>
      <c r="B31" s="45" t="s">
        <v>6</v>
      </c>
      <c r="C31" s="24">
        <f>D31+E31+F31+G31+H31</f>
        <v>451791.6</v>
      </c>
      <c r="D31" s="63">
        <f>D33+D35+D57</f>
        <v>157266.6</v>
      </c>
      <c r="E31" s="63">
        <f t="shared" ref="E31" si="13">E33+E35</f>
        <v>147262.5</v>
      </c>
      <c r="F31" s="63">
        <f t="shared" ref="F31:H31" si="14">F33+F35</f>
        <v>147262.5</v>
      </c>
      <c r="G31" s="63">
        <f t="shared" si="14"/>
        <v>0</v>
      </c>
      <c r="H31" s="63">
        <f t="shared" si="14"/>
        <v>0</v>
      </c>
      <c r="I31" s="66"/>
    </row>
    <row r="32" spans="1:10" s="11" customFormat="1" ht="102.75" customHeight="1" thickBot="1" x14ac:dyDescent="0.25">
      <c r="A32" s="13">
        <v>25</v>
      </c>
      <c r="B32" s="79" t="s">
        <v>7</v>
      </c>
      <c r="C32" s="48">
        <f t="shared" ref="C32:C57" si="15">SUM(D32:H32)</f>
        <v>450218.6</v>
      </c>
      <c r="D32" s="48">
        <f t="shared" ref="D32:H32" si="16">D33</f>
        <v>155693.6</v>
      </c>
      <c r="E32" s="48">
        <f t="shared" si="16"/>
        <v>147262.5</v>
      </c>
      <c r="F32" s="48">
        <f t="shared" si="16"/>
        <v>147262.5</v>
      </c>
      <c r="G32" s="48">
        <f t="shared" si="16"/>
        <v>0</v>
      </c>
      <c r="H32" s="48">
        <f t="shared" si="16"/>
        <v>0</v>
      </c>
      <c r="I32" s="80" t="s">
        <v>72</v>
      </c>
    </row>
    <row r="33" spans="1:9" s="2" customFormat="1" ht="17.25" customHeight="1" thickBot="1" x14ac:dyDescent="0.25">
      <c r="A33" s="13">
        <v>26</v>
      </c>
      <c r="B33" s="81" t="s">
        <v>6</v>
      </c>
      <c r="C33" s="48">
        <f t="shared" si="15"/>
        <v>450218.6</v>
      </c>
      <c r="D33" s="301">
        <v>155693.6</v>
      </c>
      <c r="E33" s="301">
        <v>147262.5</v>
      </c>
      <c r="F33" s="301">
        <v>147262.5</v>
      </c>
      <c r="G33" s="301">
        <v>0</v>
      </c>
      <c r="H33" s="301">
        <v>0</v>
      </c>
      <c r="I33" s="82"/>
    </row>
    <row r="34" spans="1:9" s="11" customFormat="1" ht="54.75" customHeight="1" thickBot="1" x14ac:dyDescent="0.25">
      <c r="A34" s="13">
        <v>27</v>
      </c>
      <c r="B34" s="83" t="s">
        <v>8</v>
      </c>
      <c r="C34" s="48">
        <f t="shared" si="15"/>
        <v>0</v>
      </c>
      <c r="D34" s="48">
        <f t="shared" ref="D34:H34" si="17">D35</f>
        <v>0</v>
      </c>
      <c r="E34" s="48">
        <f t="shared" si="17"/>
        <v>0</v>
      </c>
      <c r="F34" s="48">
        <f t="shared" si="17"/>
        <v>0</v>
      </c>
      <c r="G34" s="48">
        <f t="shared" si="17"/>
        <v>0</v>
      </c>
      <c r="H34" s="48">
        <f t="shared" si="17"/>
        <v>0</v>
      </c>
      <c r="I34" s="80" t="s">
        <v>82</v>
      </c>
    </row>
    <row r="35" spans="1:9" s="2" customFormat="1" ht="15.75" customHeight="1" thickBot="1" x14ac:dyDescent="0.3">
      <c r="A35" s="13">
        <v>28</v>
      </c>
      <c r="B35" s="81" t="s">
        <v>6</v>
      </c>
      <c r="C35" s="84">
        <f t="shared" si="15"/>
        <v>0</v>
      </c>
      <c r="D35" s="82">
        <v>0</v>
      </c>
      <c r="E35" s="82">
        <v>0</v>
      </c>
      <c r="F35" s="82">
        <v>0</v>
      </c>
      <c r="G35" s="82">
        <v>0</v>
      </c>
      <c r="H35" s="82">
        <v>0</v>
      </c>
      <c r="I35" s="85"/>
    </row>
    <row r="36" spans="1:9" s="11" customFormat="1" ht="139.5" customHeight="1" thickBot="1" x14ac:dyDescent="0.25">
      <c r="A36" s="13">
        <v>29</v>
      </c>
      <c r="B36" s="83" t="s">
        <v>14</v>
      </c>
      <c r="C36" s="48">
        <f t="shared" si="15"/>
        <v>329667</v>
      </c>
      <c r="D36" s="48">
        <f t="shared" ref="D36:H36" si="18">D37</f>
        <v>102178</v>
      </c>
      <c r="E36" s="48">
        <f t="shared" si="18"/>
        <v>109739</v>
      </c>
      <c r="F36" s="48">
        <f t="shared" si="18"/>
        <v>117750</v>
      </c>
      <c r="G36" s="48">
        <f t="shared" si="18"/>
        <v>0</v>
      </c>
      <c r="H36" s="48">
        <f t="shared" si="18"/>
        <v>0</v>
      </c>
      <c r="I36" s="80" t="s">
        <v>22</v>
      </c>
    </row>
    <row r="37" spans="1:9" s="2" customFormat="1" ht="16.5" customHeight="1" thickBot="1" x14ac:dyDescent="0.25">
      <c r="A37" s="13">
        <v>30</v>
      </c>
      <c r="B37" s="81" t="s">
        <v>4</v>
      </c>
      <c r="C37" s="84">
        <f t="shared" si="15"/>
        <v>329667</v>
      </c>
      <c r="D37" s="301">
        <v>102178</v>
      </c>
      <c r="E37" s="301">
        <v>109739</v>
      </c>
      <c r="F37" s="301">
        <v>117750</v>
      </c>
      <c r="G37" s="301">
        <v>0</v>
      </c>
      <c r="H37" s="301">
        <v>0</v>
      </c>
      <c r="I37" s="82"/>
    </row>
    <row r="38" spans="1:9" s="2" customFormat="1" ht="124.5" customHeight="1" thickBot="1" x14ac:dyDescent="0.25">
      <c r="A38" s="13">
        <v>31</v>
      </c>
      <c r="B38" s="83" t="s">
        <v>116</v>
      </c>
      <c r="C38" s="48">
        <f t="shared" si="15"/>
        <v>91796</v>
      </c>
      <c r="D38" s="48">
        <f t="shared" ref="D38:H38" si="19">D39</f>
        <v>29407</v>
      </c>
      <c r="E38" s="48">
        <f t="shared" si="19"/>
        <v>30583</v>
      </c>
      <c r="F38" s="48">
        <f t="shared" si="19"/>
        <v>31806</v>
      </c>
      <c r="G38" s="48">
        <f t="shared" si="19"/>
        <v>0</v>
      </c>
      <c r="H38" s="48">
        <f t="shared" si="19"/>
        <v>0</v>
      </c>
      <c r="I38" s="80" t="s">
        <v>22</v>
      </c>
    </row>
    <row r="39" spans="1:9" s="2" customFormat="1" ht="19.5" thickBot="1" x14ac:dyDescent="0.25">
      <c r="A39" s="13">
        <v>32</v>
      </c>
      <c r="B39" s="81" t="s">
        <v>4</v>
      </c>
      <c r="C39" s="84">
        <f t="shared" si="15"/>
        <v>91796</v>
      </c>
      <c r="D39" s="301">
        <v>29407</v>
      </c>
      <c r="E39" s="301">
        <v>30583</v>
      </c>
      <c r="F39" s="301">
        <v>31806</v>
      </c>
      <c r="G39" s="301">
        <v>0</v>
      </c>
      <c r="H39" s="301">
        <v>0</v>
      </c>
      <c r="I39" s="82"/>
    </row>
    <row r="40" spans="1:9" s="11" customFormat="1" ht="120" customHeight="1" thickBot="1" x14ac:dyDescent="0.25">
      <c r="A40" s="13">
        <v>33</v>
      </c>
      <c r="B40" s="83" t="s">
        <v>15</v>
      </c>
      <c r="C40" s="48">
        <f t="shared" si="15"/>
        <v>2894</v>
      </c>
      <c r="D40" s="48">
        <f t="shared" ref="D40:H40" si="20">D41</f>
        <v>927</v>
      </c>
      <c r="E40" s="48">
        <f t="shared" si="20"/>
        <v>964</v>
      </c>
      <c r="F40" s="48">
        <f t="shared" si="20"/>
        <v>1003</v>
      </c>
      <c r="G40" s="48">
        <f t="shared" si="20"/>
        <v>0</v>
      </c>
      <c r="H40" s="48">
        <f t="shared" si="20"/>
        <v>0</v>
      </c>
      <c r="I40" s="80" t="s">
        <v>22</v>
      </c>
    </row>
    <row r="41" spans="1:9" s="2" customFormat="1" ht="19.5" thickBot="1" x14ac:dyDescent="0.25">
      <c r="A41" s="13">
        <v>34</v>
      </c>
      <c r="B41" s="81" t="s">
        <v>4</v>
      </c>
      <c r="C41" s="84">
        <f t="shared" si="15"/>
        <v>2894</v>
      </c>
      <c r="D41" s="301">
        <v>927</v>
      </c>
      <c r="E41" s="301">
        <v>964</v>
      </c>
      <c r="F41" s="301">
        <v>1003</v>
      </c>
      <c r="G41" s="301">
        <v>0</v>
      </c>
      <c r="H41" s="301">
        <v>0</v>
      </c>
      <c r="I41" s="82"/>
    </row>
    <row r="42" spans="1:9" s="11" customFormat="1" ht="166.5" customHeight="1" thickBot="1" x14ac:dyDescent="0.25">
      <c r="A42" s="13">
        <v>35</v>
      </c>
      <c r="B42" s="86" t="s">
        <v>26</v>
      </c>
      <c r="C42" s="48">
        <f t="shared" si="15"/>
        <v>272959.40000000002</v>
      </c>
      <c r="D42" s="48">
        <f t="shared" ref="D42:H42" si="21">D43</f>
        <v>84945</v>
      </c>
      <c r="E42" s="48">
        <f t="shared" si="21"/>
        <v>90666.4</v>
      </c>
      <c r="F42" s="48">
        <f t="shared" si="21"/>
        <v>97348</v>
      </c>
      <c r="G42" s="48">
        <f t="shared" si="21"/>
        <v>0</v>
      </c>
      <c r="H42" s="48">
        <f t="shared" si="21"/>
        <v>0</v>
      </c>
      <c r="I42" s="80" t="s">
        <v>22</v>
      </c>
    </row>
    <row r="43" spans="1:9" s="2" customFormat="1" ht="15.75" customHeight="1" thickBot="1" x14ac:dyDescent="0.25">
      <c r="A43" s="13">
        <v>36</v>
      </c>
      <c r="B43" s="81" t="s">
        <v>4</v>
      </c>
      <c r="C43" s="84">
        <f t="shared" si="15"/>
        <v>272959.40000000002</v>
      </c>
      <c r="D43" s="301">
        <v>84945</v>
      </c>
      <c r="E43" s="301">
        <v>90666.4</v>
      </c>
      <c r="F43" s="301">
        <v>97348</v>
      </c>
      <c r="G43" s="301">
        <v>0</v>
      </c>
      <c r="H43" s="301">
        <v>0</v>
      </c>
      <c r="I43" s="82"/>
    </row>
    <row r="44" spans="1:9" s="11" customFormat="1" ht="174.75" customHeight="1" thickBot="1" x14ac:dyDescent="0.25">
      <c r="A44" s="13">
        <v>37</v>
      </c>
      <c r="B44" s="83" t="s">
        <v>117</v>
      </c>
      <c r="C44" s="48">
        <f t="shared" si="15"/>
        <v>69715.399999999994</v>
      </c>
      <c r="D44" s="48">
        <f t="shared" ref="D44:H44" si="22">D45</f>
        <v>22352</v>
      </c>
      <c r="E44" s="48">
        <f t="shared" si="22"/>
        <v>23217.4</v>
      </c>
      <c r="F44" s="48">
        <f t="shared" si="22"/>
        <v>24146</v>
      </c>
      <c r="G44" s="48">
        <f t="shared" si="22"/>
        <v>0</v>
      </c>
      <c r="H44" s="48">
        <f t="shared" si="22"/>
        <v>0</v>
      </c>
      <c r="I44" s="80" t="s">
        <v>22</v>
      </c>
    </row>
    <row r="45" spans="1:9" ht="18" customHeight="1" thickBot="1" x14ac:dyDescent="0.25">
      <c r="A45" s="13">
        <v>38</v>
      </c>
      <c r="B45" s="81" t="s">
        <v>4</v>
      </c>
      <c r="C45" s="84">
        <f t="shared" si="15"/>
        <v>69715.399999999994</v>
      </c>
      <c r="D45" s="301">
        <v>22352</v>
      </c>
      <c r="E45" s="301">
        <v>23217.4</v>
      </c>
      <c r="F45" s="301">
        <v>24146</v>
      </c>
      <c r="G45" s="301">
        <v>0</v>
      </c>
      <c r="H45" s="301">
        <v>0</v>
      </c>
      <c r="I45" s="87"/>
    </row>
    <row r="46" spans="1:9" s="11" customFormat="1" ht="194.25" customHeight="1" thickBot="1" x14ac:dyDescent="0.25">
      <c r="A46" s="13">
        <v>39</v>
      </c>
      <c r="B46" s="83" t="s">
        <v>16</v>
      </c>
      <c r="C46" s="48">
        <f t="shared" si="15"/>
        <v>2478.4</v>
      </c>
      <c r="D46" s="48">
        <f t="shared" ref="D46:H46" si="23">D47</f>
        <v>794</v>
      </c>
      <c r="E46" s="48">
        <f t="shared" si="23"/>
        <v>825.7</v>
      </c>
      <c r="F46" s="48">
        <f t="shared" si="23"/>
        <v>858.7</v>
      </c>
      <c r="G46" s="48">
        <f t="shared" si="23"/>
        <v>0</v>
      </c>
      <c r="H46" s="48">
        <f t="shared" si="23"/>
        <v>0</v>
      </c>
      <c r="I46" s="80" t="s">
        <v>22</v>
      </c>
    </row>
    <row r="47" spans="1:9" s="2" customFormat="1" ht="18.75" customHeight="1" thickBot="1" x14ac:dyDescent="0.25">
      <c r="A47" s="13">
        <v>40</v>
      </c>
      <c r="B47" s="81" t="s">
        <v>4</v>
      </c>
      <c r="C47" s="84">
        <f t="shared" si="15"/>
        <v>2478.4</v>
      </c>
      <c r="D47" s="301">
        <v>794</v>
      </c>
      <c r="E47" s="301">
        <v>825.7</v>
      </c>
      <c r="F47" s="301">
        <v>858.7</v>
      </c>
      <c r="G47" s="301">
        <v>0</v>
      </c>
      <c r="H47" s="301">
        <v>0</v>
      </c>
      <c r="I47" s="82"/>
    </row>
    <row r="48" spans="1:9" s="11" customFormat="1" ht="75" customHeight="1" thickBot="1" x14ac:dyDescent="0.25">
      <c r="A48" s="13">
        <v>41</v>
      </c>
      <c r="B48" s="86" t="s">
        <v>27</v>
      </c>
      <c r="C48" s="48">
        <f t="shared" si="15"/>
        <v>0</v>
      </c>
      <c r="D48" s="48">
        <f t="shared" ref="D48:H48" si="24">D49</f>
        <v>0</v>
      </c>
      <c r="E48" s="48">
        <f t="shared" si="24"/>
        <v>0</v>
      </c>
      <c r="F48" s="48">
        <f t="shared" si="24"/>
        <v>0</v>
      </c>
      <c r="G48" s="48">
        <f t="shared" si="24"/>
        <v>0</v>
      </c>
      <c r="H48" s="48">
        <f t="shared" si="24"/>
        <v>0</v>
      </c>
      <c r="I48" s="80" t="s">
        <v>22</v>
      </c>
    </row>
    <row r="49" spans="1:9" s="2" customFormat="1" ht="21.75" customHeight="1" thickBot="1" x14ac:dyDescent="0.25">
      <c r="A49" s="13">
        <v>42</v>
      </c>
      <c r="B49" s="81" t="s">
        <v>4</v>
      </c>
      <c r="C49" s="84">
        <f t="shared" si="15"/>
        <v>0</v>
      </c>
      <c r="D49" s="260">
        <v>0</v>
      </c>
      <c r="E49" s="261">
        <v>0</v>
      </c>
      <c r="F49" s="261">
        <v>0</v>
      </c>
      <c r="G49" s="261">
        <v>0</v>
      </c>
      <c r="H49" s="261">
        <v>0</v>
      </c>
      <c r="I49" s="89"/>
    </row>
    <row r="50" spans="1:9" s="2" customFormat="1" ht="21.75" customHeight="1" thickBot="1" x14ac:dyDescent="0.25">
      <c r="A50" s="13">
        <v>43</v>
      </c>
      <c r="B50" s="90" t="s">
        <v>80</v>
      </c>
      <c r="C50" s="48">
        <f t="shared" si="15"/>
        <v>0</v>
      </c>
      <c r="D50" s="48">
        <f t="shared" ref="D50:H50" si="25">D51</f>
        <v>0</v>
      </c>
      <c r="E50" s="48">
        <f t="shared" si="25"/>
        <v>0</v>
      </c>
      <c r="F50" s="48">
        <f t="shared" si="25"/>
        <v>0</v>
      </c>
      <c r="G50" s="48">
        <f t="shared" si="25"/>
        <v>0</v>
      </c>
      <c r="H50" s="48">
        <f t="shared" si="25"/>
        <v>0</v>
      </c>
      <c r="I50" s="339" t="str">
        <f>I48</f>
        <v>п.1.1.1.1, п. 1.1.1.2,  п. 1.1.2.1</v>
      </c>
    </row>
    <row r="51" spans="1:9" s="2" customFormat="1" ht="21.75" customHeight="1" thickBot="1" x14ac:dyDescent="0.25">
      <c r="A51" s="13">
        <v>44</v>
      </c>
      <c r="B51" s="91" t="s">
        <v>6</v>
      </c>
      <c r="C51" s="297">
        <f t="shared" si="15"/>
        <v>0</v>
      </c>
      <c r="D51" s="262">
        <v>0</v>
      </c>
      <c r="E51" s="262">
        <v>0</v>
      </c>
      <c r="F51" s="262">
        <v>0</v>
      </c>
      <c r="G51" s="262">
        <v>0</v>
      </c>
      <c r="H51" s="259">
        <v>0</v>
      </c>
      <c r="I51" s="340"/>
    </row>
    <row r="52" spans="1:9" s="2" customFormat="1" ht="97.5" customHeight="1" thickBot="1" x14ac:dyDescent="0.25">
      <c r="A52" s="13">
        <v>45</v>
      </c>
      <c r="B52" s="83" t="s">
        <v>104</v>
      </c>
      <c r="C52" s="48">
        <f t="shared" si="15"/>
        <v>0</v>
      </c>
      <c r="D52" s="49">
        <f t="shared" ref="D52:H56" si="26">D53</f>
        <v>0</v>
      </c>
      <c r="E52" s="48">
        <f t="shared" si="26"/>
        <v>0</v>
      </c>
      <c r="F52" s="48">
        <f t="shared" si="26"/>
        <v>0</v>
      </c>
      <c r="G52" s="48">
        <f t="shared" si="26"/>
        <v>0</v>
      </c>
      <c r="H52" s="48">
        <f t="shared" si="26"/>
        <v>0</v>
      </c>
      <c r="I52" s="94" t="s">
        <v>72</v>
      </c>
    </row>
    <row r="53" spans="1:9" s="2" customFormat="1" ht="21.75" customHeight="1" thickBot="1" x14ac:dyDescent="0.25">
      <c r="A53" s="13">
        <v>46</v>
      </c>
      <c r="B53" s="95" t="s">
        <v>4</v>
      </c>
      <c r="C53" s="48">
        <f t="shared" si="15"/>
        <v>0</v>
      </c>
      <c r="D53" s="263">
        <v>0</v>
      </c>
      <c r="E53" s="262">
        <v>0</v>
      </c>
      <c r="F53" s="262">
        <v>0</v>
      </c>
      <c r="G53" s="262">
        <v>0</v>
      </c>
      <c r="H53" s="262">
        <v>0</v>
      </c>
      <c r="I53" s="96"/>
    </row>
    <row r="54" spans="1:9" s="2" customFormat="1" ht="48" thickBot="1" x14ac:dyDescent="0.25">
      <c r="A54" s="13">
        <v>47</v>
      </c>
      <c r="B54" s="83" t="s">
        <v>109</v>
      </c>
      <c r="C54" s="48">
        <f t="shared" si="15"/>
        <v>0</v>
      </c>
      <c r="D54" s="49">
        <f t="shared" si="26"/>
        <v>0</v>
      </c>
      <c r="E54" s="48">
        <f t="shared" si="26"/>
        <v>0</v>
      </c>
      <c r="F54" s="48">
        <f t="shared" si="26"/>
        <v>0</v>
      </c>
      <c r="G54" s="48">
        <f t="shared" si="26"/>
        <v>0</v>
      </c>
      <c r="H54" s="48">
        <f t="shared" si="26"/>
        <v>0</v>
      </c>
      <c r="I54" s="94" t="s">
        <v>72</v>
      </c>
    </row>
    <row r="55" spans="1:9" s="2" customFormat="1" ht="21.75" customHeight="1" thickBot="1" x14ac:dyDescent="0.25">
      <c r="A55" s="13">
        <v>48</v>
      </c>
      <c r="B55" s="95" t="s">
        <v>6</v>
      </c>
      <c r="C55" s="48">
        <f t="shared" si="15"/>
        <v>0</v>
      </c>
      <c r="D55" s="311">
        <v>0</v>
      </c>
      <c r="E55" s="310">
        <v>0</v>
      </c>
      <c r="F55" s="310">
        <v>0</v>
      </c>
      <c r="G55" s="312">
        <v>0</v>
      </c>
      <c r="H55" s="312">
        <v>0</v>
      </c>
      <c r="I55" s="96"/>
    </row>
    <row r="56" spans="1:9" s="2" customFormat="1" ht="50.25" customHeight="1" thickBot="1" x14ac:dyDescent="0.25">
      <c r="A56" s="13">
        <v>49</v>
      </c>
      <c r="B56" s="83" t="s">
        <v>136</v>
      </c>
      <c r="C56" s="48">
        <f t="shared" si="15"/>
        <v>1573</v>
      </c>
      <c r="D56" s="49">
        <f t="shared" si="26"/>
        <v>1573</v>
      </c>
      <c r="E56" s="48">
        <f t="shared" si="26"/>
        <v>0</v>
      </c>
      <c r="F56" s="48">
        <f t="shared" si="26"/>
        <v>0</v>
      </c>
      <c r="G56" s="48">
        <f t="shared" si="26"/>
        <v>0</v>
      </c>
      <c r="H56" s="48">
        <f t="shared" si="26"/>
        <v>0</v>
      </c>
      <c r="I56" s="94" t="s">
        <v>72</v>
      </c>
    </row>
    <row r="57" spans="1:9" s="2" customFormat="1" ht="21.75" customHeight="1" thickBot="1" x14ac:dyDescent="0.25">
      <c r="A57" s="13">
        <v>50</v>
      </c>
      <c r="B57" s="95" t="s">
        <v>6</v>
      </c>
      <c r="C57" s="48">
        <f t="shared" si="15"/>
        <v>1573</v>
      </c>
      <c r="D57" s="311">
        <v>1573</v>
      </c>
      <c r="E57" s="310">
        <v>0</v>
      </c>
      <c r="F57" s="310">
        <v>0</v>
      </c>
      <c r="G57" s="312">
        <v>0</v>
      </c>
      <c r="H57" s="312">
        <v>0</v>
      </c>
      <c r="I57" s="96"/>
    </row>
    <row r="58" spans="1:9" ht="15.75" customHeight="1" thickBot="1" x14ac:dyDescent="0.25">
      <c r="A58" s="13">
        <v>51</v>
      </c>
      <c r="B58" s="337" t="s">
        <v>110</v>
      </c>
      <c r="C58" s="337"/>
      <c r="D58" s="337"/>
      <c r="E58" s="337"/>
      <c r="F58" s="337"/>
      <c r="G58" s="337"/>
      <c r="H58" s="337"/>
      <c r="I58" s="338"/>
    </row>
    <row r="59" spans="1:9" ht="16.5" thickBot="1" x14ac:dyDescent="0.25">
      <c r="A59" s="13">
        <v>52</v>
      </c>
      <c r="B59" s="97" t="s">
        <v>33</v>
      </c>
      <c r="C59" s="48">
        <f>SUM(D59:H59)</f>
        <v>2614393.7660000003</v>
      </c>
      <c r="D59" s="88">
        <f>D60+D61+D62</f>
        <v>860467.96600000001</v>
      </c>
      <c r="E59" s="88">
        <f>E60+E61+E62</f>
        <v>841962.3</v>
      </c>
      <c r="F59" s="88">
        <f>F60+F61+F62</f>
        <v>911963.50000000012</v>
      </c>
      <c r="G59" s="88">
        <f>G60+G61+G62</f>
        <v>0</v>
      </c>
      <c r="H59" s="88">
        <f>H60+H61+H62</f>
        <v>0</v>
      </c>
      <c r="I59" s="100"/>
    </row>
    <row r="60" spans="1:9" ht="16.5" thickBot="1" x14ac:dyDescent="0.25">
      <c r="A60" s="13">
        <v>53</v>
      </c>
      <c r="B60" s="52" t="s">
        <v>5</v>
      </c>
      <c r="C60" s="37">
        <f>SUM(D60:H60)</f>
        <v>56548.7</v>
      </c>
      <c r="D60" s="53">
        <f t="shared" ref="D60:H60" si="27">D67</f>
        <v>19451.5</v>
      </c>
      <c r="E60" s="53">
        <f t="shared" si="27"/>
        <v>18939.900000000001</v>
      </c>
      <c r="F60" s="53">
        <f t="shared" si="27"/>
        <v>18157.3</v>
      </c>
      <c r="G60" s="53">
        <f t="shared" si="27"/>
        <v>0</v>
      </c>
      <c r="H60" s="53">
        <f t="shared" si="27"/>
        <v>0</v>
      </c>
      <c r="I60" s="77"/>
    </row>
    <row r="61" spans="1:9" ht="16.5" thickBot="1" x14ac:dyDescent="0.25">
      <c r="A61" s="13">
        <v>54</v>
      </c>
      <c r="B61" s="56" t="s">
        <v>4</v>
      </c>
      <c r="C61" s="24">
        <f>SUM(D61:H61)</f>
        <v>1905958.8</v>
      </c>
      <c r="D61" s="57">
        <f t="shared" ref="D61:H61" si="28">D65</f>
        <v>592985</v>
      </c>
      <c r="E61" s="57">
        <f t="shared" si="28"/>
        <v>635334.5</v>
      </c>
      <c r="F61" s="57">
        <f t="shared" si="28"/>
        <v>677639.3</v>
      </c>
      <c r="G61" s="57">
        <f t="shared" si="28"/>
        <v>0</v>
      </c>
      <c r="H61" s="57">
        <f t="shared" si="28"/>
        <v>0</v>
      </c>
      <c r="I61" s="72"/>
    </row>
    <row r="62" spans="1:9" ht="16.5" thickBot="1" x14ac:dyDescent="0.25">
      <c r="A62" s="13">
        <v>55</v>
      </c>
      <c r="B62" s="61" t="s">
        <v>6</v>
      </c>
      <c r="C62" s="28">
        <f>SUM(D62:H62)</f>
        <v>651886.26599999995</v>
      </c>
      <c r="D62" s="57">
        <f t="shared" ref="D62:H62" si="29">D66</f>
        <v>248031.46599999999</v>
      </c>
      <c r="E62" s="57">
        <f t="shared" si="29"/>
        <v>187687.9</v>
      </c>
      <c r="F62" s="57">
        <f t="shared" si="29"/>
        <v>216166.9</v>
      </c>
      <c r="G62" s="57">
        <f t="shared" si="29"/>
        <v>0</v>
      </c>
      <c r="H62" s="57">
        <f t="shared" si="29"/>
        <v>0</v>
      </c>
      <c r="I62" s="72"/>
    </row>
    <row r="63" spans="1:9" ht="16.5" thickBot="1" x14ac:dyDescent="0.25">
      <c r="A63" s="13">
        <v>56</v>
      </c>
      <c r="B63" s="351" t="s">
        <v>140</v>
      </c>
      <c r="C63" s="352"/>
      <c r="D63" s="351"/>
      <c r="E63" s="351"/>
      <c r="F63" s="351"/>
      <c r="G63" s="351"/>
      <c r="H63" s="351"/>
      <c r="I63" s="353"/>
    </row>
    <row r="64" spans="1:9" s="283" customFormat="1" ht="16.5" thickBot="1" x14ac:dyDescent="0.3">
      <c r="A64" s="13">
        <v>57</v>
      </c>
      <c r="B64" s="302" t="s">
        <v>34</v>
      </c>
      <c r="C64" s="48">
        <f t="shared" ref="C64:C70" si="30">SUM(D64:H64)</f>
        <v>2614393.7660000003</v>
      </c>
      <c r="D64" s="48">
        <f t="shared" ref="D64:E64" si="31">D65+D66+D67</f>
        <v>860467.96600000001</v>
      </c>
      <c r="E64" s="48">
        <f t="shared" si="31"/>
        <v>841962.3</v>
      </c>
      <c r="F64" s="48">
        <f t="shared" ref="F64:H64" si="32">F65+F66+F67</f>
        <v>911963.50000000012</v>
      </c>
      <c r="G64" s="48">
        <f t="shared" si="32"/>
        <v>0</v>
      </c>
      <c r="H64" s="48">
        <f t="shared" si="32"/>
        <v>0</v>
      </c>
      <c r="I64" s="303"/>
    </row>
    <row r="65" spans="1:9" ht="16.5" thickBot="1" x14ac:dyDescent="0.3">
      <c r="A65" s="13">
        <v>58</v>
      </c>
      <c r="B65" s="106" t="s">
        <v>4</v>
      </c>
      <c r="C65" s="24">
        <f t="shared" si="30"/>
        <v>1905958.8</v>
      </c>
      <c r="D65" s="53">
        <f>D69+D74+D76+D78+D80+D82+D84+D94+D97+D106</f>
        <v>592985</v>
      </c>
      <c r="E65" s="53">
        <f>E69+E74+E76+E78+E80+E82+E84+E94+E97</f>
        <v>635334.5</v>
      </c>
      <c r="F65" s="53">
        <f>F69+F74+F76+F78+F80+F82+F84+F94+F97</f>
        <v>677639.3</v>
      </c>
      <c r="G65" s="53">
        <f t="shared" ref="G65:H65" si="33">G69+G74+G76+G78+G80+G82+G84+G94+G97</f>
        <v>0</v>
      </c>
      <c r="H65" s="53">
        <f t="shared" si="33"/>
        <v>0</v>
      </c>
      <c r="I65" s="55"/>
    </row>
    <row r="66" spans="1:9" ht="16.5" thickBot="1" x14ac:dyDescent="0.3">
      <c r="A66" s="13">
        <v>59</v>
      </c>
      <c r="B66" s="42" t="s">
        <v>6</v>
      </c>
      <c r="C66" s="28">
        <f t="shared" si="30"/>
        <v>651886.26599999995</v>
      </c>
      <c r="D66" s="57">
        <f>D70+D72+D86+D92+D109+D108+D104</f>
        <v>248031.46599999999</v>
      </c>
      <c r="E66" s="57">
        <f t="shared" ref="E66" si="34">E70+E72+E86+E92</f>
        <v>187687.9</v>
      </c>
      <c r="F66" s="57">
        <f t="shared" ref="F66:H66" si="35">F70+F72+F86+F92</f>
        <v>216166.9</v>
      </c>
      <c r="G66" s="57">
        <f t="shared" si="35"/>
        <v>0</v>
      </c>
      <c r="H66" s="57">
        <f t="shared" si="35"/>
        <v>0</v>
      </c>
      <c r="I66" s="60"/>
    </row>
    <row r="67" spans="1:9" ht="16.5" thickBot="1" x14ac:dyDescent="0.3">
      <c r="A67" s="13">
        <v>60</v>
      </c>
      <c r="B67" s="107" t="s">
        <v>5</v>
      </c>
      <c r="C67" s="46">
        <f t="shared" si="30"/>
        <v>56548.7</v>
      </c>
      <c r="D67" s="67">
        <f t="shared" ref="D67:E67" si="36">D88+D90</f>
        <v>19451.5</v>
      </c>
      <c r="E67" s="67">
        <f t="shared" si="36"/>
        <v>18939.900000000001</v>
      </c>
      <c r="F67" s="67">
        <f t="shared" ref="F67:H67" si="37">F88+F90</f>
        <v>18157.3</v>
      </c>
      <c r="G67" s="67">
        <f t="shared" si="37"/>
        <v>0</v>
      </c>
      <c r="H67" s="67">
        <f t="shared" si="37"/>
        <v>0</v>
      </c>
      <c r="I67" s="104"/>
    </row>
    <row r="68" spans="1:9" s="2" customFormat="1" ht="153" customHeight="1" thickBot="1" x14ac:dyDescent="0.25">
      <c r="A68" s="13">
        <v>61</v>
      </c>
      <c r="B68" s="108" t="s">
        <v>9</v>
      </c>
      <c r="C68" s="34">
        <f t="shared" si="30"/>
        <v>647758.69999999995</v>
      </c>
      <c r="D68" s="99">
        <f t="shared" ref="D68:E68" si="38">D69+D70</f>
        <v>244943.5</v>
      </c>
      <c r="E68" s="99">
        <f t="shared" si="38"/>
        <v>187168.1</v>
      </c>
      <c r="F68" s="99">
        <f t="shared" ref="F68:H68" si="39">F69+F70</f>
        <v>215647.1</v>
      </c>
      <c r="G68" s="99">
        <f t="shared" si="39"/>
        <v>0</v>
      </c>
      <c r="H68" s="99">
        <f t="shared" si="39"/>
        <v>0</v>
      </c>
      <c r="I68" s="109" t="s">
        <v>96</v>
      </c>
    </row>
    <row r="69" spans="1:9" s="2" customFormat="1" ht="19.5" thickBot="1" x14ac:dyDescent="0.3">
      <c r="A69" s="13">
        <v>62</v>
      </c>
      <c r="B69" s="106" t="s">
        <v>4</v>
      </c>
      <c r="C69" s="110">
        <f t="shared" si="30"/>
        <v>0</v>
      </c>
      <c r="D69" s="265">
        <v>0</v>
      </c>
      <c r="E69" s="265">
        <v>0</v>
      </c>
      <c r="F69" s="265">
        <v>0</v>
      </c>
      <c r="G69" s="265">
        <v>0</v>
      </c>
      <c r="H69" s="265">
        <v>0</v>
      </c>
      <c r="I69" s="77"/>
    </row>
    <row r="70" spans="1:9" s="2" customFormat="1" ht="19.5" thickBot="1" x14ac:dyDescent="0.3">
      <c r="A70" s="13">
        <v>63</v>
      </c>
      <c r="B70" s="45" t="s">
        <v>6</v>
      </c>
      <c r="C70" s="110">
        <f t="shared" si="30"/>
        <v>647758.69999999995</v>
      </c>
      <c r="D70" s="313">
        <v>244943.5</v>
      </c>
      <c r="E70" s="313">
        <v>187168.1</v>
      </c>
      <c r="F70" s="313">
        <v>215647.1</v>
      </c>
      <c r="G70" s="313">
        <v>0</v>
      </c>
      <c r="H70" s="313">
        <v>0</v>
      </c>
      <c r="I70" s="113"/>
    </row>
    <row r="71" spans="1:9" s="2" customFormat="1" ht="48" thickBot="1" x14ac:dyDescent="0.25">
      <c r="A71" s="13">
        <v>64</v>
      </c>
      <c r="B71" s="114" t="s">
        <v>10</v>
      </c>
      <c r="C71" s="48">
        <f>C72</f>
        <v>0</v>
      </c>
      <c r="D71" s="99">
        <f t="shared" ref="D71:H71" si="40">D72</f>
        <v>0</v>
      </c>
      <c r="E71" s="99">
        <f t="shared" si="40"/>
        <v>0</v>
      </c>
      <c r="F71" s="99">
        <f t="shared" si="40"/>
        <v>0</v>
      </c>
      <c r="G71" s="99">
        <f t="shared" si="40"/>
        <v>0</v>
      </c>
      <c r="H71" s="99">
        <f t="shared" si="40"/>
        <v>0</v>
      </c>
      <c r="I71" s="99" t="s">
        <v>23</v>
      </c>
    </row>
    <row r="72" spans="1:9" s="2" customFormat="1" ht="19.5" thickBot="1" x14ac:dyDescent="0.25">
      <c r="A72" s="13">
        <v>65</v>
      </c>
      <c r="B72" s="115" t="s">
        <v>6</v>
      </c>
      <c r="C72" s="84">
        <f t="shared" ref="C72:C110" si="41">SUM(D72:H72)</f>
        <v>0</v>
      </c>
      <c r="D72" s="260">
        <v>0</v>
      </c>
      <c r="E72" s="260">
        <v>0</v>
      </c>
      <c r="F72" s="260">
        <v>0</v>
      </c>
      <c r="G72" s="260">
        <v>0</v>
      </c>
      <c r="H72" s="260">
        <v>0</v>
      </c>
      <c r="I72" s="82"/>
    </row>
    <row r="73" spans="1:9" s="2" customFormat="1" ht="164.25" customHeight="1" thickBot="1" x14ac:dyDescent="0.25">
      <c r="A73" s="13">
        <v>66</v>
      </c>
      <c r="B73" s="108" t="s">
        <v>17</v>
      </c>
      <c r="C73" s="48">
        <f t="shared" si="41"/>
        <v>1539719.6</v>
      </c>
      <c r="D73" s="99">
        <f t="shared" ref="D73:H73" si="42">D74</f>
        <v>474724</v>
      </c>
      <c r="E73" s="99">
        <f t="shared" si="42"/>
        <v>513776.6</v>
      </c>
      <c r="F73" s="99">
        <f t="shared" si="42"/>
        <v>551219</v>
      </c>
      <c r="G73" s="99">
        <f t="shared" si="42"/>
        <v>0</v>
      </c>
      <c r="H73" s="99">
        <f t="shared" si="42"/>
        <v>0</v>
      </c>
      <c r="I73" s="109" t="s">
        <v>83</v>
      </c>
    </row>
    <row r="74" spans="1:9" s="2" customFormat="1" ht="19.5" thickBot="1" x14ac:dyDescent="0.25">
      <c r="A74" s="13">
        <v>67</v>
      </c>
      <c r="B74" s="115" t="s">
        <v>4</v>
      </c>
      <c r="C74" s="84">
        <f t="shared" si="41"/>
        <v>1539719.6</v>
      </c>
      <c r="D74" s="301">
        <v>474724</v>
      </c>
      <c r="E74" s="301">
        <v>513776.6</v>
      </c>
      <c r="F74" s="301">
        <v>551219</v>
      </c>
      <c r="G74" s="301">
        <v>0</v>
      </c>
      <c r="H74" s="301">
        <v>0</v>
      </c>
      <c r="I74" s="82"/>
    </row>
    <row r="75" spans="1:9" s="2" customFormat="1" ht="149.25" customHeight="1" thickBot="1" x14ac:dyDescent="0.25">
      <c r="A75" s="13">
        <v>68</v>
      </c>
      <c r="B75" s="108" t="s">
        <v>143</v>
      </c>
      <c r="C75" s="48">
        <f t="shared" si="41"/>
        <v>233505.6</v>
      </c>
      <c r="D75" s="99">
        <f t="shared" ref="D75:H75" si="43">D76</f>
        <v>74866</v>
      </c>
      <c r="E75" s="99">
        <f t="shared" si="43"/>
        <v>77764.600000000006</v>
      </c>
      <c r="F75" s="99">
        <f t="shared" si="43"/>
        <v>80875</v>
      </c>
      <c r="G75" s="99">
        <f t="shared" si="43"/>
        <v>0</v>
      </c>
      <c r="H75" s="99">
        <f t="shared" si="43"/>
        <v>0</v>
      </c>
      <c r="I75" s="109" t="s">
        <v>84</v>
      </c>
    </row>
    <row r="76" spans="1:9" s="2" customFormat="1" ht="20.25" customHeight="1" thickBot="1" x14ac:dyDescent="0.35">
      <c r="A76" s="13">
        <v>69</v>
      </c>
      <c r="B76" s="116" t="s">
        <v>4</v>
      </c>
      <c r="C76" s="84">
        <f t="shared" si="41"/>
        <v>233505.6</v>
      </c>
      <c r="D76" s="314">
        <v>74866</v>
      </c>
      <c r="E76" s="314">
        <v>77764.600000000006</v>
      </c>
      <c r="F76" s="314">
        <v>80875</v>
      </c>
      <c r="G76" s="314">
        <v>0</v>
      </c>
      <c r="H76" s="314">
        <v>0</v>
      </c>
      <c r="I76" s="117"/>
    </row>
    <row r="77" spans="1:9" s="2" customFormat="1" ht="163.5" customHeight="1" thickBot="1" x14ac:dyDescent="0.25">
      <c r="A77" s="13">
        <v>70</v>
      </c>
      <c r="B77" s="108" t="s">
        <v>18</v>
      </c>
      <c r="C77" s="48">
        <f t="shared" si="41"/>
        <v>39384.6</v>
      </c>
      <c r="D77" s="99">
        <f t="shared" ref="D77:H77" si="44">D78</f>
        <v>12617</v>
      </c>
      <c r="E77" s="99">
        <f t="shared" si="44"/>
        <v>13121.3</v>
      </c>
      <c r="F77" s="99">
        <f t="shared" si="44"/>
        <v>13646.3</v>
      </c>
      <c r="G77" s="99">
        <f t="shared" si="44"/>
        <v>0</v>
      </c>
      <c r="H77" s="99">
        <f t="shared" si="44"/>
        <v>0</v>
      </c>
      <c r="I77" s="109" t="s">
        <v>95</v>
      </c>
    </row>
    <row r="78" spans="1:9" s="2" customFormat="1" ht="18" customHeight="1" thickBot="1" x14ac:dyDescent="0.35">
      <c r="A78" s="13">
        <v>71</v>
      </c>
      <c r="B78" s="116" t="s">
        <v>4</v>
      </c>
      <c r="C78" s="84">
        <f t="shared" si="41"/>
        <v>39384.6</v>
      </c>
      <c r="D78" s="314">
        <v>12617</v>
      </c>
      <c r="E78" s="314">
        <v>13121.3</v>
      </c>
      <c r="F78" s="314">
        <v>13646.3</v>
      </c>
      <c r="G78" s="314">
        <v>0</v>
      </c>
      <c r="H78" s="314">
        <v>0</v>
      </c>
      <c r="I78" s="117"/>
    </row>
    <row r="79" spans="1:9" s="2" customFormat="1" ht="66" customHeight="1" thickBot="1" x14ac:dyDescent="0.25">
      <c r="A79" s="13">
        <v>72</v>
      </c>
      <c r="B79" s="118" t="s">
        <v>19</v>
      </c>
      <c r="C79" s="37">
        <f t="shared" si="41"/>
        <v>92063</v>
      </c>
      <c r="D79" s="39">
        <f t="shared" ref="D79:H79" si="45">D80</f>
        <v>29492</v>
      </c>
      <c r="E79" s="39">
        <f t="shared" si="45"/>
        <v>30672</v>
      </c>
      <c r="F79" s="39">
        <f t="shared" si="45"/>
        <v>31899</v>
      </c>
      <c r="G79" s="39">
        <f t="shared" si="45"/>
        <v>0</v>
      </c>
      <c r="H79" s="39">
        <f t="shared" si="45"/>
        <v>0</v>
      </c>
      <c r="I79" s="39" t="s">
        <v>23</v>
      </c>
    </row>
    <row r="80" spans="1:9" ht="21.75" customHeight="1" thickBot="1" x14ac:dyDescent="0.35">
      <c r="A80" s="13">
        <v>73</v>
      </c>
      <c r="B80" s="119" t="s">
        <v>4</v>
      </c>
      <c r="C80" s="76">
        <f t="shared" si="41"/>
        <v>92063</v>
      </c>
      <c r="D80" s="315">
        <v>29492</v>
      </c>
      <c r="E80" s="315">
        <v>30672</v>
      </c>
      <c r="F80" s="315">
        <v>31899</v>
      </c>
      <c r="G80" s="315">
        <v>0</v>
      </c>
      <c r="H80" s="315">
        <v>0</v>
      </c>
      <c r="I80" s="35"/>
    </row>
    <row r="81" spans="1:9" ht="159" customHeight="1" thickBot="1" x14ac:dyDescent="0.3">
      <c r="A81" s="13">
        <v>74</v>
      </c>
      <c r="B81" s="108" t="s">
        <v>20</v>
      </c>
      <c r="C81" s="121">
        <f t="shared" si="41"/>
        <v>0</v>
      </c>
      <c r="D81" s="123">
        <f t="shared" ref="D81:H81" si="46">D82</f>
        <v>0</v>
      </c>
      <c r="E81" s="123">
        <f t="shared" si="46"/>
        <v>0</v>
      </c>
      <c r="F81" s="123">
        <f t="shared" si="46"/>
        <v>0</v>
      </c>
      <c r="G81" s="123">
        <f t="shared" si="46"/>
        <v>0</v>
      </c>
      <c r="H81" s="123">
        <f t="shared" si="46"/>
        <v>0</v>
      </c>
      <c r="I81" s="99" t="s">
        <v>85</v>
      </c>
    </row>
    <row r="82" spans="1:9" ht="17.25" customHeight="1" thickBot="1" x14ac:dyDescent="0.35">
      <c r="A82" s="13">
        <v>75</v>
      </c>
      <c r="B82" s="124" t="s">
        <v>4</v>
      </c>
      <c r="C82" s="125">
        <f t="shared" si="41"/>
        <v>0</v>
      </c>
      <c r="D82" s="270">
        <v>0</v>
      </c>
      <c r="E82" s="270">
        <v>0</v>
      </c>
      <c r="F82" s="270">
        <v>0</v>
      </c>
      <c r="G82" s="270">
        <v>0</v>
      </c>
      <c r="H82" s="270">
        <v>0</v>
      </c>
      <c r="I82" s="127"/>
    </row>
    <row r="83" spans="1:9" ht="68.25" customHeight="1" thickBot="1" x14ac:dyDescent="0.3">
      <c r="A83" s="13">
        <v>76</v>
      </c>
      <c r="B83" s="108" t="s">
        <v>28</v>
      </c>
      <c r="C83" s="121">
        <f t="shared" si="41"/>
        <v>0</v>
      </c>
      <c r="D83" s="123">
        <f t="shared" ref="D83:H85" si="47">D84</f>
        <v>0</v>
      </c>
      <c r="E83" s="123">
        <f t="shared" si="47"/>
        <v>0</v>
      </c>
      <c r="F83" s="123">
        <f t="shared" si="47"/>
        <v>0</v>
      </c>
      <c r="G83" s="123">
        <f t="shared" si="47"/>
        <v>0</v>
      </c>
      <c r="H83" s="123">
        <f t="shared" si="47"/>
        <v>0</v>
      </c>
      <c r="I83" s="109" t="s">
        <v>37</v>
      </c>
    </row>
    <row r="84" spans="1:9" ht="20.25" customHeight="1" thickBot="1" x14ac:dyDescent="0.35">
      <c r="A84" s="13">
        <v>77</v>
      </c>
      <c r="B84" s="116" t="s">
        <v>4</v>
      </c>
      <c r="C84" s="128">
        <f t="shared" si="41"/>
        <v>0</v>
      </c>
      <c r="D84" s="268">
        <v>0</v>
      </c>
      <c r="E84" s="268">
        <v>0</v>
      </c>
      <c r="F84" s="268">
        <v>0</v>
      </c>
      <c r="G84" s="268">
        <v>0</v>
      </c>
      <c r="H84" s="268">
        <v>0</v>
      </c>
      <c r="I84" s="117"/>
    </row>
    <row r="85" spans="1:9" ht="39.75" customHeight="1" thickBot="1" x14ac:dyDescent="0.3">
      <c r="A85" s="13">
        <v>78</v>
      </c>
      <c r="B85" s="129" t="s">
        <v>63</v>
      </c>
      <c r="C85" s="121">
        <f t="shared" si="41"/>
        <v>1559.3999999999999</v>
      </c>
      <c r="D85" s="123">
        <f t="shared" si="47"/>
        <v>519.79999999999995</v>
      </c>
      <c r="E85" s="123">
        <f t="shared" si="47"/>
        <v>519.79999999999995</v>
      </c>
      <c r="F85" s="123">
        <f t="shared" si="47"/>
        <v>519.79999999999995</v>
      </c>
      <c r="G85" s="123">
        <f t="shared" si="47"/>
        <v>0</v>
      </c>
      <c r="H85" s="123">
        <f t="shared" si="47"/>
        <v>0</v>
      </c>
      <c r="I85" s="123"/>
    </row>
    <row r="86" spans="1:9" ht="20.25" customHeight="1" thickBot="1" x14ac:dyDescent="0.35">
      <c r="A86" s="13">
        <v>79</v>
      </c>
      <c r="B86" s="124" t="s">
        <v>6</v>
      </c>
      <c r="C86" s="125">
        <f t="shared" si="41"/>
        <v>1559.3999999999999</v>
      </c>
      <c r="D86" s="276">
        <v>519.79999999999995</v>
      </c>
      <c r="E86" s="276">
        <v>519.79999999999995</v>
      </c>
      <c r="F86" s="276">
        <v>519.79999999999995</v>
      </c>
      <c r="G86" s="276">
        <v>0</v>
      </c>
      <c r="H86" s="276">
        <v>0</v>
      </c>
      <c r="I86" s="127"/>
    </row>
    <row r="87" spans="1:9" ht="155.25" customHeight="1" thickBot="1" x14ac:dyDescent="0.3">
      <c r="A87" s="13">
        <v>80</v>
      </c>
      <c r="B87" s="108" t="s">
        <v>127</v>
      </c>
      <c r="C87" s="121">
        <f t="shared" si="41"/>
        <v>0</v>
      </c>
      <c r="D87" s="130">
        <f t="shared" ref="D87:H87" si="48">D88</f>
        <v>0</v>
      </c>
      <c r="E87" s="130">
        <f t="shared" si="48"/>
        <v>0</v>
      </c>
      <c r="F87" s="130">
        <f t="shared" si="48"/>
        <v>0</v>
      </c>
      <c r="G87" s="130">
        <f t="shared" si="48"/>
        <v>0</v>
      </c>
      <c r="H87" s="130">
        <f t="shared" si="48"/>
        <v>0</v>
      </c>
      <c r="I87" s="109" t="s">
        <v>70</v>
      </c>
    </row>
    <row r="88" spans="1:9" ht="18" customHeight="1" thickBot="1" x14ac:dyDescent="0.35">
      <c r="A88" s="13">
        <v>81</v>
      </c>
      <c r="B88" s="124" t="s">
        <v>5</v>
      </c>
      <c r="C88" s="132">
        <f t="shared" si="41"/>
        <v>0</v>
      </c>
      <c r="D88" s="276">
        <v>0</v>
      </c>
      <c r="E88" s="276">
        <v>0</v>
      </c>
      <c r="F88" s="276">
        <v>0</v>
      </c>
      <c r="G88" s="276">
        <v>0</v>
      </c>
      <c r="H88" s="276">
        <v>0</v>
      </c>
      <c r="I88" s="134"/>
    </row>
    <row r="89" spans="1:9" ht="86.25" customHeight="1" thickBot="1" x14ac:dyDescent="0.3">
      <c r="A89" s="13">
        <v>82</v>
      </c>
      <c r="B89" s="136" t="s">
        <v>130</v>
      </c>
      <c r="C89" s="121">
        <f t="shared" si="41"/>
        <v>56548.7</v>
      </c>
      <c r="D89" s="130">
        <f t="shared" ref="D89:H89" si="49">D90</f>
        <v>19451.5</v>
      </c>
      <c r="E89" s="130">
        <f t="shared" si="49"/>
        <v>18939.900000000001</v>
      </c>
      <c r="F89" s="130">
        <f t="shared" si="49"/>
        <v>18157.3</v>
      </c>
      <c r="G89" s="130">
        <f t="shared" si="49"/>
        <v>0</v>
      </c>
      <c r="H89" s="130">
        <f t="shared" si="49"/>
        <v>0</v>
      </c>
      <c r="I89" s="123" t="s">
        <v>71</v>
      </c>
    </row>
    <row r="90" spans="1:9" ht="21.75" customHeight="1" thickBot="1" x14ac:dyDescent="0.35">
      <c r="A90" s="13">
        <v>83</v>
      </c>
      <c r="B90" s="278" t="s">
        <v>5</v>
      </c>
      <c r="C90" s="128">
        <f t="shared" si="41"/>
        <v>56548.7</v>
      </c>
      <c r="D90" s="314">
        <v>19451.5</v>
      </c>
      <c r="E90" s="314">
        <v>18939.900000000001</v>
      </c>
      <c r="F90" s="314">
        <v>18157.3</v>
      </c>
      <c r="G90" s="314">
        <v>0</v>
      </c>
      <c r="H90" s="314">
        <v>0</v>
      </c>
      <c r="I90" s="138"/>
    </row>
    <row r="91" spans="1:9" ht="62.25" customHeight="1" thickBot="1" x14ac:dyDescent="0.3">
      <c r="A91" s="13">
        <v>84</v>
      </c>
      <c r="B91" s="136" t="s">
        <v>73</v>
      </c>
      <c r="C91" s="121">
        <f t="shared" si="41"/>
        <v>0</v>
      </c>
      <c r="D91" s="130">
        <f t="shared" ref="D91:H91" si="50">D92</f>
        <v>0</v>
      </c>
      <c r="E91" s="130">
        <f t="shared" si="50"/>
        <v>0</v>
      </c>
      <c r="F91" s="130">
        <f t="shared" si="50"/>
        <v>0</v>
      </c>
      <c r="G91" s="130">
        <f t="shared" si="50"/>
        <v>0</v>
      </c>
      <c r="H91" s="130">
        <f t="shared" si="50"/>
        <v>0</v>
      </c>
      <c r="I91" s="123" t="s">
        <v>75</v>
      </c>
    </row>
    <row r="92" spans="1:9" ht="15.75" customHeight="1" thickBot="1" x14ac:dyDescent="0.35">
      <c r="A92" s="13">
        <v>85</v>
      </c>
      <c r="B92" s="139" t="s">
        <v>6</v>
      </c>
      <c r="C92" s="125">
        <f t="shared" si="41"/>
        <v>0</v>
      </c>
      <c r="D92" s="270">
        <v>0</v>
      </c>
      <c r="E92" s="270">
        <v>0</v>
      </c>
      <c r="F92" s="270">
        <v>0</v>
      </c>
      <c r="G92" s="270">
        <v>0</v>
      </c>
      <c r="H92" s="270">
        <v>0</v>
      </c>
      <c r="I92" s="134"/>
    </row>
    <row r="93" spans="1:9" ht="68.25" customHeight="1" thickBot="1" x14ac:dyDescent="0.3">
      <c r="A93" s="13">
        <v>86</v>
      </c>
      <c r="B93" s="141" t="s">
        <v>74</v>
      </c>
      <c r="C93" s="142">
        <f t="shared" si="41"/>
        <v>0</v>
      </c>
      <c r="D93" s="144">
        <f t="shared" ref="D93:H93" si="51">D94</f>
        <v>0</v>
      </c>
      <c r="E93" s="144">
        <f t="shared" si="51"/>
        <v>0</v>
      </c>
      <c r="F93" s="144">
        <f t="shared" si="51"/>
        <v>0</v>
      </c>
      <c r="G93" s="144">
        <f t="shared" si="51"/>
        <v>0</v>
      </c>
      <c r="H93" s="144">
        <f t="shared" si="51"/>
        <v>0</v>
      </c>
      <c r="I93" s="143" t="str">
        <f>I91</f>
        <v>п. 2.2.2.3</v>
      </c>
    </row>
    <row r="94" spans="1:9" ht="15.75" customHeight="1" thickBot="1" x14ac:dyDescent="0.3">
      <c r="A94" s="13">
        <v>87</v>
      </c>
      <c r="B94" s="146" t="s">
        <v>4</v>
      </c>
      <c r="C94" s="128">
        <f t="shared" si="41"/>
        <v>0</v>
      </c>
      <c r="D94" s="117">
        <v>0</v>
      </c>
      <c r="E94" s="117">
        <v>0</v>
      </c>
      <c r="F94" s="117">
        <v>0</v>
      </c>
      <c r="G94" s="117">
        <v>0</v>
      </c>
      <c r="H94" s="117">
        <v>0</v>
      </c>
      <c r="I94" s="138"/>
    </row>
    <row r="95" spans="1:9" ht="99.75" customHeight="1" thickBot="1" x14ac:dyDescent="0.3">
      <c r="A95" s="13">
        <v>88</v>
      </c>
      <c r="B95" s="147" t="s">
        <v>99</v>
      </c>
      <c r="C95" s="121">
        <f t="shared" si="41"/>
        <v>0</v>
      </c>
      <c r="D95" s="122">
        <v>0</v>
      </c>
      <c r="E95" s="123">
        <v>0</v>
      </c>
      <c r="F95" s="123">
        <v>0</v>
      </c>
      <c r="G95" s="123">
        <v>0</v>
      </c>
      <c r="H95" s="123">
        <v>0</v>
      </c>
      <c r="I95" s="148" t="s">
        <v>97</v>
      </c>
    </row>
    <row r="96" spans="1:9" ht="18.75" customHeight="1" thickBot="1" x14ac:dyDescent="0.35">
      <c r="A96" s="13">
        <v>89</v>
      </c>
      <c r="B96" s="149" t="s">
        <v>4</v>
      </c>
      <c r="C96" s="125">
        <f t="shared" si="41"/>
        <v>0</v>
      </c>
      <c r="D96" s="269">
        <v>0</v>
      </c>
      <c r="E96" s="270">
        <v>0</v>
      </c>
      <c r="F96" s="270">
        <v>0</v>
      </c>
      <c r="G96" s="290">
        <v>0</v>
      </c>
      <c r="H96" s="291">
        <v>0</v>
      </c>
      <c r="I96" s="135"/>
    </row>
    <row r="97" spans="1:9" ht="120.75" customHeight="1" thickBot="1" x14ac:dyDescent="0.3">
      <c r="A97" s="13">
        <v>90</v>
      </c>
      <c r="B97" s="150" t="s">
        <v>131</v>
      </c>
      <c r="C97" s="121">
        <f t="shared" si="41"/>
        <v>0</v>
      </c>
      <c r="D97" s="133">
        <f t="shared" ref="D97:H109" si="52">D98</f>
        <v>0</v>
      </c>
      <c r="E97" s="123">
        <f t="shared" si="52"/>
        <v>0</v>
      </c>
      <c r="F97" s="123">
        <f t="shared" si="52"/>
        <v>0</v>
      </c>
      <c r="G97" s="123">
        <f t="shared" si="52"/>
        <v>0</v>
      </c>
      <c r="H97" s="123">
        <f t="shared" si="52"/>
        <v>0</v>
      </c>
      <c r="I97" s="135" t="str">
        <f>I81</f>
        <v>п. 2.2.4.1</v>
      </c>
    </row>
    <row r="98" spans="1:9" ht="17.25" customHeight="1" thickBot="1" x14ac:dyDescent="0.35">
      <c r="A98" s="13">
        <v>91</v>
      </c>
      <c r="B98" s="124" t="s">
        <v>4</v>
      </c>
      <c r="C98" s="125">
        <f t="shared" si="41"/>
        <v>0</v>
      </c>
      <c r="D98" s="269">
        <v>0</v>
      </c>
      <c r="E98" s="270">
        <v>0</v>
      </c>
      <c r="F98" s="270">
        <v>0</v>
      </c>
      <c r="G98" s="270">
        <v>0</v>
      </c>
      <c r="H98" s="270">
        <v>0</v>
      </c>
      <c r="I98" s="135"/>
    </row>
    <row r="99" spans="1:9" ht="85.5" customHeight="1" thickBot="1" x14ac:dyDescent="0.3">
      <c r="A99" s="13">
        <v>92</v>
      </c>
      <c r="B99" s="147" t="s">
        <v>128</v>
      </c>
      <c r="C99" s="121">
        <f t="shared" si="41"/>
        <v>0</v>
      </c>
      <c r="D99" s="133">
        <f t="shared" si="52"/>
        <v>0</v>
      </c>
      <c r="E99" s="123">
        <f t="shared" si="52"/>
        <v>0</v>
      </c>
      <c r="F99" s="123">
        <f t="shared" si="52"/>
        <v>0</v>
      </c>
      <c r="G99" s="123">
        <f t="shared" si="52"/>
        <v>0</v>
      </c>
      <c r="H99" s="123">
        <f t="shared" si="52"/>
        <v>0</v>
      </c>
      <c r="I99" s="123"/>
    </row>
    <row r="100" spans="1:9" ht="17.25" customHeight="1" thickBot="1" x14ac:dyDescent="0.35">
      <c r="A100" s="13">
        <v>93</v>
      </c>
      <c r="B100" s="228" t="s">
        <v>5</v>
      </c>
      <c r="C100" s="125">
        <f t="shared" si="41"/>
        <v>0</v>
      </c>
      <c r="D100" s="277">
        <v>0</v>
      </c>
      <c r="E100" s="276">
        <v>0</v>
      </c>
      <c r="F100" s="276">
        <v>0</v>
      </c>
      <c r="G100" s="276">
        <v>0</v>
      </c>
      <c r="H100" s="276">
        <v>0</v>
      </c>
      <c r="I100" s="134"/>
    </row>
    <row r="101" spans="1:9" ht="32.25" thickBot="1" x14ac:dyDescent="0.3">
      <c r="A101" s="13">
        <v>94</v>
      </c>
      <c r="B101" s="147" t="s">
        <v>106</v>
      </c>
      <c r="C101" s="121">
        <f t="shared" si="41"/>
        <v>0</v>
      </c>
      <c r="D101" s="316">
        <f t="shared" si="52"/>
        <v>0</v>
      </c>
      <c r="E101" s="240">
        <f t="shared" si="52"/>
        <v>0</v>
      </c>
      <c r="F101" s="240">
        <f t="shared" si="52"/>
        <v>0</v>
      </c>
      <c r="G101" s="240">
        <f t="shared" si="52"/>
        <v>0</v>
      </c>
      <c r="H101" s="240">
        <f t="shared" si="52"/>
        <v>0</v>
      </c>
      <c r="I101" s="123"/>
    </row>
    <row r="102" spans="1:9" ht="17.25" customHeight="1" thickBot="1" x14ac:dyDescent="0.35">
      <c r="A102" s="13">
        <v>95</v>
      </c>
      <c r="B102" s="228" t="s">
        <v>6</v>
      </c>
      <c r="C102" s="125">
        <f t="shared" si="41"/>
        <v>0</v>
      </c>
      <c r="D102" s="277">
        <v>0</v>
      </c>
      <c r="E102" s="276">
        <v>0</v>
      </c>
      <c r="F102" s="276">
        <v>0</v>
      </c>
      <c r="G102" s="276">
        <v>0</v>
      </c>
      <c r="H102" s="276">
        <v>0</v>
      </c>
      <c r="I102" s="134"/>
    </row>
    <row r="103" spans="1:9" ht="54" customHeight="1" thickBot="1" x14ac:dyDescent="0.3">
      <c r="A103" s="13">
        <v>96</v>
      </c>
      <c r="B103" s="147" t="s">
        <v>107</v>
      </c>
      <c r="C103" s="121">
        <f t="shared" si="41"/>
        <v>1072.1659999999999</v>
      </c>
      <c r="D103" s="316">
        <f t="shared" si="52"/>
        <v>1072.1659999999999</v>
      </c>
      <c r="E103" s="240">
        <f t="shared" si="52"/>
        <v>0</v>
      </c>
      <c r="F103" s="240">
        <f t="shared" si="52"/>
        <v>0</v>
      </c>
      <c r="G103" s="240">
        <f t="shared" si="52"/>
        <v>0</v>
      </c>
      <c r="H103" s="240">
        <f t="shared" si="52"/>
        <v>0</v>
      </c>
      <c r="I103" s="123"/>
    </row>
    <row r="104" spans="1:9" ht="17.25" customHeight="1" thickBot="1" x14ac:dyDescent="0.35">
      <c r="A104" s="13">
        <v>97</v>
      </c>
      <c r="B104" s="228" t="s">
        <v>6</v>
      </c>
      <c r="C104" s="121">
        <f t="shared" si="41"/>
        <v>1072.1659999999999</v>
      </c>
      <c r="D104" s="277">
        <v>1072.1659999999999</v>
      </c>
      <c r="E104" s="276">
        <v>0</v>
      </c>
      <c r="F104" s="276">
        <v>0</v>
      </c>
      <c r="G104" s="276">
        <v>0</v>
      </c>
      <c r="H104" s="276">
        <v>0</v>
      </c>
      <c r="I104" s="134"/>
    </row>
    <row r="105" spans="1:9" ht="51" customHeight="1" thickBot="1" x14ac:dyDescent="0.3">
      <c r="A105" s="289">
        <v>98</v>
      </c>
      <c r="B105" s="282" t="s">
        <v>118</v>
      </c>
      <c r="C105" s="121">
        <f t="shared" si="41"/>
        <v>1286</v>
      </c>
      <c r="D105" s="316">
        <f t="shared" si="52"/>
        <v>1286</v>
      </c>
      <c r="E105" s="240">
        <f t="shared" si="52"/>
        <v>0</v>
      </c>
      <c r="F105" s="240">
        <f t="shared" si="52"/>
        <v>0</v>
      </c>
      <c r="G105" s="240">
        <f t="shared" si="52"/>
        <v>0</v>
      </c>
      <c r="H105" s="240">
        <f t="shared" si="52"/>
        <v>0</v>
      </c>
      <c r="I105" s="123"/>
    </row>
    <row r="106" spans="1:9" ht="17.25" customHeight="1" thickBot="1" x14ac:dyDescent="0.35">
      <c r="A106" s="13">
        <v>99</v>
      </c>
      <c r="B106" s="228" t="s">
        <v>4</v>
      </c>
      <c r="C106" s="125">
        <f t="shared" si="41"/>
        <v>1286</v>
      </c>
      <c r="D106" s="277">
        <v>1286</v>
      </c>
      <c r="E106" s="276">
        <v>0</v>
      </c>
      <c r="F106" s="276">
        <v>0</v>
      </c>
      <c r="G106" s="276">
        <v>0</v>
      </c>
      <c r="H106" s="276">
        <v>0</v>
      </c>
      <c r="I106" s="134"/>
    </row>
    <row r="107" spans="1:9" ht="51.75" customHeight="1" thickBot="1" x14ac:dyDescent="0.3">
      <c r="A107" s="13">
        <v>100</v>
      </c>
      <c r="B107" s="282" t="s">
        <v>124</v>
      </c>
      <c r="C107" s="132">
        <f t="shared" si="41"/>
        <v>1286</v>
      </c>
      <c r="D107" s="316">
        <f t="shared" si="52"/>
        <v>1286</v>
      </c>
      <c r="E107" s="240">
        <f t="shared" si="52"/>
        <v>0</v>
      </c>
      <c r="F107" s="240">
        <f t="shared" si="52"/>
        <v>0</v>
      </c>
      <c r="G107" s="240">
        <f t="shared" si="52"/>
        <v>0</v>
      </c>
      <c r="H107" s="240">
        <f t="shared" si="52"/>
        <v>0</v>
      </c>
      <c r="I107" s="134"/>
    </row>
    <row r="108" spans="1:9" ht="17.25" customHeight="1" thickBot="1" x14ac:dyDescent="0.35">
      <c r="A108" s="13">
        <v>101</v>
      </c>
      <c r="B108" s="228" t="s">
        <v>6</v>
      </c>
      <c r="C108" s="125">
        <f t="shared" si="41"/>
        <v>1286</v>
      </c>
      <c r="D108" s="277">
        <v>1286</v>
      </c>
      <c r="E108" s="276">
        <v>0</v>
      </c>
      <c r="F108" s="276">
        <v>0</v>
      </c>
      <c r="G108" s="276">
        <v>0</v>
      </c>
      <c r="H108" s="276">
        <v>0</v>
      </c>
      <c r="I108" s="134"/>
    </row>
    <row r="109" spans="1:9" ht="36" customHeight="1" thickBot="1" x14ac:dyDescent="0.3">
      <c r="A109" s="13">
        <v>102</v>
      </c>
      <c r="B109" s="282" t="s">
        <v>137</v>
      </c>
      <c r="C109" s="132">
        <f t="shared" si="41"/>
        <v>210</v>
      </c>
      <c r="D109" s="316">
        <f t="shared" si="52"/>
        <v>210</v>
      </c>
      <c r="E109" s="240">
        <f t="shared" si="52"/>
        <v>0</v>
      </c>
      <c r="F109" s="240">
        <f t="shared" si="52"/>
        <v>0</v>
      </c>
      <c r="G109" s="240">
        <f t="shared" si="52"/>
        <v>0</v>
      </c>
      <c r="H109" s="240">
        <f t="shared" si="52"/>
        <v>0</v>
      </c>
      <c r="I109" s="134"/>
    </row>
    <row r="110" spans="1:9" ht="17.25" customHeight="1" thickBot="1" x14ac:dyDescent="0.35">
      <c r="A110" s="13">
        <v>103</v>
      </c>
      <c r="B110" s="228" t="s">
        <v>6</v>
      </c>
      <c r="C110" s="125">
        <f t="shared" si="41"/>
        <v>210</v>
      </c>
      <c r="D110" s="277">
        <v>210</v>
      </c>
      <c r="E110" s="276">
        <v>0</v>
      </c>
      <c r="F110" s="276">
        <v>0</v>
      </c>
      <c r="G110" s="276">
        <v>0</v>
      </c>
      <c r="H110" s="276">
        <v>0</v>
      </c>
      <c r="I110" s="134"/>
    </row>
    <row r="111" spans="1:9" s="2" customFormat="1" ht="16.5" thickBot="1" x14ac:dyDescent="0.3">
      <c r="A111" s="13">
        <v>104</v>
      </c>
      <c r="B111" s="354" t="s">
        <v>11</v>
      </c>
      <c r="C111" s="354"/>
      <c r="D111" s="354"/>
      <c r="E111" s="354"/>
      <c r="F111" s="354"/>
      <c r="G111" s="354"/>
      <c r="H111" s="354"/>
      <c r="I111" s="355"/>
    </row>
    <row r="112" spans="1:9" s="2" customFormat="1" ht="16.5" thickBot="1" x14ac:dyDescent="0.3">
      <c r="A112" s="13">
        <v>105</v>
      </c>
      <c r="B112" s="151" t="s">
        <v>35</v>
      </c>
      <c r="C112" s="48">
        <f>SUM(D112:H112)</f>
        <v>165853.19999999998</v>
      </c>
      <c r="D112" s="48">
        <f>D113+D114+D115</f>
        <v>54824.6</v>
      </c>
      <c r="E112" s="48">
        <f>E113+E114+E115</f>
        <v>55262.7</v>
      </c>
      <c r="F112" s="48">
        <f>F113+F114+F115</f>
        <v>55765.899999999994</v>
      </c>
      <c r="G112" s="48">
        <f>G113+G114+G115</f>
        <v>0</v>
      </c>
      <c r="H112" s="48">
        <f>H113+H114+H115</f>
        <v>0</v>
      </c>
      <c r="I112" s="152"/>
    </row>
    <row r="113" spans="1:9" s="2" customFormat="1" ht="16.5" thickBot="1" x14ac:dyDescent="0.3">
      <c r="A113" s="13">
        <v>106</v>
      </c>
      <c r="B113" s="52" t="s">
        <v>5</v>
      </c>
      <c r="C113" s="24">
        <f>SUM(D113:H113)</f>
        <v>0</v>
      </c>
      <c r="D113" s="53">
        <v>0</v>
      </c>
      <c r="E113" s="53">
        <v>0</v>
      </c>
      <c r="F113" s="53">
        <v>0</v>
      </c>
      <c r="G113" s="53">
        <v>0</v>
      </c>
      <c r="H113" s="53">
        <v>0</v>
      </c>
      <c r="I113" s="182"/>
    </row>
    <row r="114" spans="1:9" s="2" customFormat="1" ht="16.5" thickBot="1" x14ac:dyDescent="0.3">
      <c r="A114" s="13">
        <v>107</v>
      </c>
      <c r="B114" s="56" t="s">
        <v>4</v>
      </c>
      <c r="C114" s="28">
        <f>SUM(D114:H114)</f>
        <v>37761.099999999991</v>
      </c>
      <c r="D114" s="57">
        <f t="shared" ref="D114:H114" si="53">D118</f>
        <v>12096.699999999999</v>
      </c>
      <c r="E114" s="57">
        <f t="shared" si="53"/>
        <v>12580.599999999999</v>
      </c>
      <c r="F114" s="57">
        <f t="shared" si="53"/>
        <v>13083.8</v>
      </c>
      <c r="G114" s="57">
        <f t="shared" si="53"/>
        <v>0</v>
      </c>
      <c r="H114" s="57">
        <f t="shared" si="53"/>
        <v>0</v>
      </c>
      <c r="I114" s="181"/>
    </row>
    <row r="115" spans="1:9" s="2" customFormat="1" ht="16.5" thickBot="1" x14ac:dyDescent="0.3">
      <c r="A115" s="13">
        <v>108</v>
      </c>
      <c r="B115" s="61" t="s">
        <v>6</v>
      </c>
      <c r="C115" s="28">
        <f>SUM(D115:H115)</f>
        <v>128092.1</v>
      </c>
      <c r="D115" s="57">
        <f t="shared" ref="D115:H115" si="54">D119</f>
        <v>42727.9</v>
      </c>
      <c r="E115" s="57">
        <f t="shared" si="54"/>
        <v>42682.1</v>
      </c>
      <c r="F115" s="57">
        <f t="shared" si="54"/>
        <v>42682.1</v>
      </c>
      <c r="G115" s="57">
        <f t="shared" si="54"/>
        <v>0</v>
      </c>
      <c r="H115" s="57">
        <f t="shared" si="54"/>
        <v>0</v>
      </c>
      <c r="I115" s="181"/>
    </row>
    <row r="116" spans="1:9" s="2" customFormat="1" ht="16.5" thickBot="1" x14ac:dyDescent="0.25">
      <c r="A116" s="13">
        <v>109</v>
      </c>
      <c r="B116" s="337" t="s">
        <v>140</v>
      </c>
      <c r="C116" s="337"/>
      <c r="D116" s="337"/>
      <c r="E116" s="337"/>
      <c r="F116" s="337"/>
      <c r="G116" s="337"/>
      <c r="H116" s="337"/>
      <c r="I116" s="338"/>
    </row>
    <row r="117" spans="1:9" s="2" customFormat="1" ht="16.5" thickBot="1" x14ac:dyDescent="0.3">
      <c r="A117" s="13">
        <v>110</v>
      </c>
      <c r="B117" s="304" t="s">
        <v>34</v>
      </c>
      <c r="C117" s="305">
        <f t="shared" ref="C117:C140" si="55">SUM(D117:H117)</f>
        <v>165853.19999999998</v>
      </c>
      <c r="D117" s="39">
        <f t="shared" ref="D117:E117" si="56">D118+D119</f>
        <v>54824.6</v>
      </c>
      <c r="E117" s="39">
        <f t="shared" si="56"/>
        <v>55262.7</v>
      </c>
      <c r="F117" s="39">
        <f t="shared" ref="F117:H117" si="57">F118+F119</f>
        <v>55765.899999999994</v>
      </c>
      <c r="G117" s="39">
        <f t="shared" si="57"/>
        <v>0</v>
      </c>
      <c r="H117" s="39">
        <f t="shared" si="57"/>
        <v>0</v>
      </c>
      <c r="I117" s="306"/>
    </row>
    <row r="118" spans="1:9" s="2" customFormat="1" ht="16.5" thickBot="1" x14ac:dyDescent="0.3">
      <c r="A118" s="13">
        <v>111</v>
      </c>
      <c r="B118" s="159" t="s">
        <v>4</v>
      </c>
      <c r="C118" s="105">
        <f t="shared" si="55"/>
        <v>37761.099999999991</v>
      </c>
      <c r="D118" s="57">
        <f t="shared" ref="D118:H118" si="58">D121+D126+D128+D130+D133+D134+D139</f>
        <v>12096.699999999999</v>
      </c>
      <c r="E118" s="57">
        <f t="shared" si="58"/>
        <v>12580.599999999999</v>
      </c>
      <c r="F118" s="57">
        <f t="shared" si="58"/>
        <v>13083.8</v>
      </c>
      <c r="G118" s="57">
        <f t="shared" si="58"/>
        <v>0</v>
      </c>
      <c r="H118" s="57">
        <f t="shared" si="58"/>
        <v>0</v>
      </c>
      <c r="I118" s="156"/>
    </row>
    <row r="119" spans="1:9" s="2" customFormat="1" ht="16.5" thickBot="1" x14ac:dyDescent="0.3">
      <c r="A119" s="13">
        <v>112</v>
      </c>
      <c r="B119" s="160" t="s">
        <v>6</v>
      </c>
      <c r="C119" s="101">
        <f t="shared" si="55"/>
        <v>128092.1</v>
      </c>
      <c r="D119" s="67">
        <f t="shared" ref="D119:H119" si="59">D122+D124+D131</f>
        <v>42727.9</v>
      </c>
      <c r="E119" s="67">
        <f t="shared" si="59"/>
        <v>42682.1</v>
      </c>
      <c r="F119" s="67">
        <f t="shared" si="59"/>
        <v>42682.1</v>
      </c>
      <c r="G119" s="67">
        <f t="shared" si="59"/>
        <v>0</v>
      </c>
      <c r="H119" s="67">
        <f t="shared" si="59"/>
        <v>0</v>
      </c>
      <c r="I119" s="161"/>
    </row>
    <row r="120" spans="1:9" s="2" customFormat="1" ht="72" customHeight="1" thickBot="1" x14ac:dyDescent="0.25">
      <c r="A120" s="13">
        <v>113</v>
      </c>
      <c r="B120" s="162" t="s">
        <v>12</v>
      </c>
      <c r="C120" s="88">
        <f t="shared" si="55"/>
        <v>75942.3</v>
      </c>
      <c r="D120" s="88">
        <f t="shared" ref="D120:H120" si="60">D121+D122</f>
        <v>25236.3</v>
      </c>
      <c r="E120" s="88">
        <f t="shared" si="60"/>
        <v>25353</v>
      </c>
      <c r="F120" s="88">
        <f t="shared" si="60"/>
        <v>25353</v>
      </c>
      <c r="G120" s="88">
        <f t="shared" si="60"/>
        <v>0</v>
      </c>
      <c r="H120" s="88">
        <f t="shared" si="60"/>
        <v>0</v>
      </c>
      <c r="I120" s="163" t="s">
        <v>81</v>
      </c>
    </row>
    <row r="121" spans="1:9" s="2" customFormat="1" ht="16.5" customHeight="1" thickBot="1" x14ac:dyDescent="0.3">
      <c r="A121" s="13">
        <v>114</v>
      </c>
      <c r="B121" s="164" t="s">
        <v>4</v>
      </c>
      <c r="C121" s="165">
        <f t="shared" si="55"/>
        <v>0</v>
      </c>
      <c r="D121" s="166">
        <v>0</v>
      </c>
      <c r="E121" s="166">
        <v>0</v>
      </c>
      <c r="F121" s="166">
        <v>0</v>
      </c>
      <c r="G121" s="166">
        <v>0</v>
      </c>
      <c r="H121" s="166">
        <v>0</v>
      </c>
      <c r="I121" s="167"/>
    </row>
    <row r="122" spans="1:9" s="2" customFormat="1" ht="19.5" thickBot="1" x14ac:dyDescent="0.3">
      <c r="A122" s="13">
        <v>115</v>
      </c>
      <c r="B122" s="146" t="s">
        <v>6</v>
      </c>
      <c r="C122" s="168">
        <f t="shared" si="55"/>
        <v>75942.3</v>
      </c>
      <c r="D122" s="317">
        <v>25236.3</v>
      </c>
      <c r="E122" s="317">
        <v>25353</v>
      </c>
      <c r="F122" s="317">
        <v>25353</v>
      </c>
      <c r="G122" s="317">
        <v>0</v>
      </c>
      <c r="H122" s="317">
        <v>0</v>
      </c>
      <c r="I122" s="170"/>
    </row>
    <row r="123" spans="1:9" s="2" customFormat="1" ht="39" customHeight="1" thickBot="1" x14ac:dyDescent="0.25">
      <c r="A123" s="13">
        <v>116</v>
      </c>
      <c r="B123" s="162" t="s">
        <v>119</v>
      </c>
      <c r="C123" s="88">
        <f t="shared" si="55"/>
        <v>9440</v>
      </c>
      <c r="D123" s="88">
        <f t="shared" ref="D123:H123" si="61">D124</f>
        <v>3440</v>
      </c>
      <c r="E123" s="88">
        <f t="shared" si="61"/>
        <v>3000</v>
      </c>
      <c r="F123" s="88">
        <f t="shared" si="61"/>
        <v>3000</v>
      </c>
      <c r="G123" s="88">
        <f t="shared" si="61"/>
        <v>0</v>
      </c>
      <c r="H123" s="88">
        <f t="shared" si="61"/>
        <v>0</v>
      </c>
      <c r="I123" s="48" t="s">
        <v>24</v>
      </c>
    </row>
    <row r="124" spans="1:9" s="2" customFormat="1" ht="19.5" thickBot="1" x14ac:dyDescent="0.3">
      <c r="A124" s="13">
        <v>117</v>
      </c>
      <c r="B124" s="171" t="s">
        <v>6</v>
      </c>
      <c r="C124" s="172">
        <f t="shared" si="55"/>
        <v>9440</v>
      </c>
      <c r="D124" s="312">
        <v>3440</v>
      </c>
      <c r="E124" s="312">
        <v>3000</v>
      </c>
      <c r="F124" s="312">
        <v>3000</v>
      </c>
      <c r="G124" s="312">
        <v>0</v>
      </c>
      <c r="H124" s="312">
        <v>0</v>
      </c>
      <c r="I124" s="135"/>
    </row>
    <row r="125" spans="1:9" s="2" customFormat="1" ht="72.75" customHeight="1" thickBot="1" x14ac:dyDescent="0.3">
      <c r="A125" s="13">
        <v>118</v>
      </c>
      <c r="B125" s="174" t="s">
        <v>120</v>
      </c>
      <c r="C125" s="88">
        <f t="shared" si="55"/>
        <v>35738.6</v>
      </c>
      <c r="D125" s="88">
        <f t="shared" ref="D125:H125" si="62">D126</f>
        <v>11448.8</v>
      </c>
      <c r="E125" s="88">
        <f t="shared" si="62"/>
        <v>11906.8</v>
      </c>
      <c r="F125" s="88">
        <f t="shared" si="62"/>
        <v>12383</v>
      </c>
      <c r="G125" s="88">
        <f t="shared" si="62"/>
        <v>0</v>
      </c>
      <c r="H125" s="88">
        <f t="shared" si="62"/>
        <v>0</v>
      </c>
      <c r="I125" s="48" t="s">
        <v>24</v>
      </c>
    </row>
    <row r="126" spans="1:9" s="2" customFormat="1" ht="19.5" thickBot="1" x14ac:dyDescent="0.3">
      <c r="A126" s="13">
        <v>119</v>
      </c>
      <c r="B126" s="175" t="s">
        <v>4</v>
      </c>
      <c r="C126" s="176">
        <f t="shared" si="55"/>
        <v>35738.6</v>
      </c>
      <c r="D126" s="318">
        <v>11448.8</v>
      </c>
      <c r="E126" s="318">
        <v>11906.8</v>
      </c>
      <c r="F126" s="318">
        <v>12383</v>
      </c>
      <c r="G126" s="318">
        <v>0</v>
      </c>
      <c r="H126" s="318">
        <v>0</v>
      </c>
      <c r="I126" s="137"/>
    </row>
    <row r="127" spans="1:9" s="2" customFormat="1" ht="135" customHeight="1" thickBot="1" x14ac:dyDescent="0.25">
      <c r="A127" s="13">
        <v>120</v>
      </c>
      <c r="B127" s="162" t="s">
        <v>144</v>
      </c>
      <c r="C127" s="88">
        <f t="shared" si="55"/>
        <v>2022.4999999999998</v>
      </c>
      <c r="D127" s="88">
        <f t="shared" ref="D127:H127" si="63">D128</f>
        <v>647.9</v>
      </c>
      <c r="E127" s="88">
        <f t="shared" si="63"/>
        <v>673.8</v>
      </c>
      <c r="F127" s="88">
        <f t="shared" si="63"/>
        <v>700.8</v>
      </c>
      <c r="G127" s="88">
        <f t="shared" si="63"/>
        <v>0</v>
      </c>
      <c r="H127" s="88">
        <f t="shared" si="63"/>
        <v>0</v>
      </c>
      <c r="I127" s="48" t="s">
        <v>24</v>
      </c>
    </row>
    <row r="128" spans="1:9" ht="15.75" customHeight="1" thickBot="1" x14ac:dyDescent="0.3">
      <c r="A128" s="13">
        <v>121</v>
      </c>
      <c r="B128" s="179" t="s">
        <v>4</v>
      </c>
      <c r="C128" s="176">
        <f t="shared" si="55"/>
        <v>2022.4999999999998</v>
      </c>
      <c r="D128" s="318">
        <v>647.9</v>
      </c>
      <c r="E128" s="318">
        <v>673.8</v>
      </c>
      <c r="F128" s="318">
        <v>700.8</v>
      </c>
      <c r="G128" s="318">
        <v>0</v>
      </c>
      <c r="H128" s="318">
        <v>0</v>
      </c>
      <c r="I128" s="137"/>
    </row>
    <row r="129" spans="1:9" ht="63" customHeight="1" thickBot="1" x14ac:dyDescent="0.3">
      <c r="A129" s="13">
        <v>122</v>
      </c>
      <c r="B129" s="180" t="s">
        <v>145</v>
      </c>
      <c r="C129" s="88">
        <f t="shared" si="55"/>
        <v>42709.8</v>
      </c>
      <c r="D129" s="88">
        <f t="shared" ref="D129:H129" si="64">D130+D131</f>
        <v>14051.6</v>
      </c>
      <c r="E129" s="88">
        <f t="shared" si="64"/>
        <v>14329.1</v>
      </c>
      <c r="F129" s="88">
        <f t="shared" si="64"/>
        <v>14329.1</v>
      </c>
      <c r="G129" s="88">
        <f t="shared" si="64"/>
        <v>0</v>
      </c>
      <c r="H129" s="88">
        <f t="shared" si="64"/>
        <v>0</v>
      </c>
      <c r="I129" s="145" t="s">
        <v>52</v>
      </c>
    </row>
    <row r="130" spans="1:9" ht="16.5" customHeight="1" thickBot="1" x14ac:dyDescent="0.3">
      <c r="A130" s="13">
        <v>123</v>
      </c>
      <c r="B130" s="164" t="s">
        <v>4</v>
      </c>
      <c r="C130" s="165">
        <f t="shared" si="55"/>
        <v>0</v>
      </c>
      <c r="D130" s="166">
        <v>0</v>
      </c>
      <c r="E130" s="69">
        <v>0</v>
      </c>
      <c r="F130" s="70">
        <v>0</v>
      </c>
      <c r="G130" s="70">
        <v>0</v>
      </c>
      <c r="H130" s="153">
        <v>0</v>
      </c>
      <c r="I130" s="181"/>
    </row>
    <row r="131" spans="1:9" ht="17.25" customHeight="1" thickBot="1" x14ac:dyDescent="0.3">
      <c r="A131" s="13">
        <v>124</v>
      </c>
      <c r="B131" s="160" t="s">
        <v>6</v>
      </c>
      <c r="C131" s="101">
        <f t="shared" si="55"/>
        <v>42709.8</v>
      </c>
      <c r="D131" s="319">
        <v>14051.6</v>
      </c>
      <c r="E131" s="320">
        <v>14329.1</v>
      </c>
      <c r="F131" s="310">
        <v>14329.1</v>
      </c>
      <c r="G131" s="310">
        <v>0</v>
      </c>
      <c r="H131" s="312">
        <v>0</v>
      </c>
      <c r="I131" s="178"/>
    </row>
    <row r="132" spans="1:9" ht="75" customHeight="1" thickBot="1" x14ac:dyDescent="0.3">
      <c r="A132" s="13">
        <v>125</v>
      </c>
      <c r="B132" s="183" t="s">
        <v>146</v>
      </c>
      <c r="C132" s="37">
        <f t="shared" si="55"/>
        <v>0</v>
      </c>
      <c r="D132" s="184">
        <f t="shared" ref="D132:H132" si="65">D133</f>
        <v>0</v>
      </c>
      <c r="E132" s="37">
        <f t="shared" si="65"/>
        <v>0</v>
      </c>
      <c r="F132" s="37">
        <f t="shared" si="65"/>
        <v>0</v>
      </c>
      <c r="G132" s="37">
        <f t="shared" si="65"/>
        <v>0</v>
      </c>
      <c r="H132" s="37">
        <f t="shared" si="65"/>
        <v>0</v>
      </c>
      <c r="I132" s="185" t="str">
        <f>I120</f>
        <v>п. 3.3.1.1,  п.3.3.1.2, п. 3.3.1.3,  п.3.3.1.4,  п.3.3.1.5.; п. 3.3.1.6.; п.3.3.2.1.; п. 3.3.2.3.</v>
      </c>
    </row>
    <row r="133" spans="1:9" ht="17.25" customHeight="1" thickBot="1" x14ac:dyDescent="0.3">
      <c r="A133" s="13">
        <v>126</v>
      </c>
      <c r="B133" s="186" t="s">
        <v>4</v>
      </c>
      <c r="C133" s="37">
        <f t="shared" si="55"/>
        <v>0</v>
      </c>
      <c r="D133" s="266">
        <v>0</v>
      </c>
      <c r="E133" s="267">
        <v>0</v>
      </c>
      <c r="F133" s="267">
        <v>0</v>
      </c>
      <c r="G133" s="267">
        <v>0</v>
      </c>
      <c r="H133" s="267">
        <v>0</v>
      </c>
      <c r="I133" s="187"/>
    </row>
    <row r="134" spans="1:9" ht="94.5" customHeight="1" thickBot="1" x14ac:dyDescent="0.3">
      <c r="A134" s="13">
        <v>127</v>
      </c>
      <c r="B134" s="188" t="s">
        <v>147</v>
      </c>
      <c r="C134" s="48">
        <f t="shared" si="55"/>
        <v>0</v>
      </c>
      <c r="D134" s="50">
        <f t="shared" ref="D134:H134" si="66">D135+D136</f>
        <v>0</v>
      </c>
      <c r="E134" s="50">
        <f t="shared" si="66"/>
        <v>0</v>
      </c>
      <c r="F134" s="50">
        <f t="shared" si="66"/>
        <v>0</v>
      </c>
      <c r="G134" s="50">
        <f t="shared" si="66"/>
        <v>0</v>
      </c>
      <c r="H134" s="50">
        <f t="shared" si="66"/>
        <v>0</v>
      </c>
      <c r="I134" s="121" t="str">
        <f>I123</f>
        <v>п. 3.4.1.1</v>
      </c>
    </row>
    <row r="135" spans="1:9" ht="17.25" customHeight="1" thickBot="1" x14ac:dyDescent="0.3">
      <c r="A135" s="13">
        <v>128</v>
      </c>
      <c r="B135" s="189" t="s">
        <v>4</v>
      </c>
      <c r="C135" s="37">
        <f t="shared" si="55"/>
        <v>0</v>
      </c>
      <c r="D135" s="264">
        <v>0</v>
      </c>
      <c r="E135" s="264">
        <v>0</v>
      </c>
      <c r="F135" s="264">
        <v>0</v>
      </c>
      <c r="G135" s="264">
        <v>0</v>
      </c>
      <c r="H135" s="264">
        <v>0</v>
      </c>
      <c r="I135" s="190"/>
    </row>
    <row r="136" spans="1:9" ht="17.25" customHeight="1" thickBot="1" x14ac:dyDescent="0.3">
      <c r="A136" s="13">
        <v>129</v>
      </c>
      <c r="B136" s="191" t="s">
        <v>6</v>
      </c>
      <c r="C136" s="34">
        <f t="shared" si="55"/>
        <v>0</v>
      </c>
      <c r="D136" s="273">
        <v>0</v>
      </c>
      <c r="E136" s="273">
        <v>0</v>
      </c>
      <c r="F136" s="273">
        <v>0</v>
      </c>
      <c r="G136" s="273">
        <v>0</v>
      </c>
      <c r="H136" s="273">
        <v>0</v>
      </c>
      <c r="I136" s="120"/>
    </row>
    <row r="137" spans="1:9" ht="104.25" customHeight="1" thickBot="1" x14ac:dyDescent="0.25">
      <c r="A137" s="13">
        <v>130</v>
      </c>
      <c r="B137" s="192" t="s">
        <v>148</v>
      </c>
      <c r="C137" s="193">
        <f t="shared" si="55"/>
        <v>0</v>
      </c>
      <c r="D137" s="98">
        <f t="shared" ref="D137:H137" si="67">D138</f>
        <v>0</v>
      </c>
      <c r="E137" s="48">
        <f t="shared" si="67"/>
        <v>0</v>
      </c>
      <c r="F137" s="48">
        <f t="shared" si="67"/>
        <v>0</v>
      </c>
      <c r="G137" s="48">
        <f t="shared" si="67"/>
        <v>0</v>
      </c>
      <c r="H137" s="48">
        <f t="shared" si="67"/>
        <v>0</v>
      </c>
      <c r="I137" s="48" t="s">
        <v>25</v>
      </c>
    </row>
    <row r="138" spans="1:9" ht="17.25" customHeight="1" thickBot="1" x14ac:dyDescent="0.3">
      <c r="A138" s="13">
        <v>131</v>
      </c>
      <c r="B138" s="194" t="s">
        <v>4</v>
      </c>
      <c r="C138" s="48">
        <f t="shared" si="55"/>
        <v>0</v>
      </c>
      <c r="D138" s="263">
        <v>0</v>
      </c>
      <c r="E138" s="262">
        <v>0</v>
      </c>
      <c r="F138" s="262">
        <v>0</v>
      </c>
      <c r="G138" s="262">
        <v>0</v>
      </c>
      <c r="H138" s="262">
        <v>0</v>
      </c>
      <c r="I138" s="140"/>
    </row>
    <row r="139" spans="1:9" ht="134.25" customHeight="1" thickBot="1" x14ac:dyDescent="0.3">
      <c r="A139" s="13">
        <v>132</v>
      </c>
      <c r="B139" s="218" t="s">
        <v>149</v>
      </c>
      <c r="C139" s="48">
        <f t="shared" si="55"/>
        <v>0</v>
      </c>
      <c r="D139" s="48">
        <f t="shared" ref="D139" si="68">D140</f>
        <v>0</v>
      </c>
      <c r="E139" s="48">
        <f t="shared" ref="E139:H139" si="69">E140</f>
        <v>0</v>
      </c>
      <c r="F139" s="48">
        <f t="shared" si="69"/>
        <v>0</v>
      </c>
      <c r="G139" s="50">
        <f t="shared" si="69"/>
        <v>0</v>
      </c>
      <c r="H139" s="48">
        <f t="shared" si="69"/>
        <v>0</v>
      </c>
      <c r="I139" s="140"/>
    </row>
    <row r="140" spans="1:9" ht="17.25" customHeight="1" thickBot="1" x14ac:dyDescent="0.3">
      <c r="A140" s="13">
        <v>133</v>
      </c>
      <c r="B140" s="228" t="s">
        <v>4</v>
      </c>
      <c r="C140" s="34">
        <f t="shared" si="55"/>
        <v>0</v>
      </c>
      <c r="D140" s="262">
        <v>0</v>
      </c>
      <c r="E140" s="262">
        <v>0</v>
      </c>
      <c r="F140" s="262">
        <v>0</v>
      </c>
      <c r="G140" s="263">
        <v>0</v>
      </c>
      <c r="H140" s="262">
        <v>0</v>
      </c>
      <c r="I140" s="140"/>
    </row>
    <row r="141" spans="1:9" ht="16.5" thickBot="1" x14ac:dyDescent="0.3">
      <c r="A141" s="13">
        <v>134</v>
      </c>
      <c r="B141" s="356" t="s">
        <v>54</v>
      </c>
      <c r="C141" s="357"/>
      <c r="D141" s="357"/>
      <c r="E141" s="357"/>
      <c r="F141" s="357"/>
      <c r="G141" s="357"/>
      <c r="H141" s="357"/>
      <c r="I141" s="358"/>
    </row>
    <row r="142" spans="1:9" ht="16.5" thickBot="1" x14ac:dyDescent="0.3">
      <c r="A142" s="13">
        <v>135</v>
      </c>
      <c r="B142" s="199" t="s">
        <v>48</v>
      </c>
      <c r="C142" s="48">
        <f>SUM(D142:H142)</f>
        <v>50923</v>
      </c>
      <c r="D142" s="48">
        <f>D143+D144+D145</f>
        <v>7768.2</v>
      </c>
      <c r="E142" s="48">
        <f>E143+E144+E145</f>
        <v>21745.4</v>
      </c>
      <c r="F142" s="48">
        <f>F143+F144+F145</f>
        <v>21409.4</v>
      </c>
      <c r="G142" s="48">
        <f>G143+G144+G145</f>
        <v>0</v>
      </c>
      <c r="H142" s="48">
        <f>H143+H144+H145</f>
        <v>0</v>
      </c>
      <c r="I142" s="196"/>
    </row>
    <row r="143" spans="1:9" ht="16.5" thickBot="1" x14ac:dyDescent="0.25">
      <c r="A143" s="13">
        <v>136</v>
      </c>
      <c r="B143" s="52" t="s">
        <v>5</v>
      </c>
      <c r="C143" s="24">
        <f>SUM(D143:H143)</f>
        <v>0</v>
      </c>
      <c r="D143" s="53">
        <f t="shared" ref="D143:H145" si="70">D148+D195</f>
        <v>0</v>
      </c>
      <c r="E143" s="53">
        <f t="shared" si="70"/>
        <v>0</v>
      </c>
      <c r="F143" s="53">
        <f t="shared" si="70"/>
        <v>0</v>
      </c>
      <c r="G143" s="53">
        <f t="shared" si="70"/>
        <v>0</v>
      </c>
      <c r="H143" s="53">
        <f t="shared" si="70"/>
        <v>0</v>
      </c>
      <c r="I143" s="285"/>
    </row>
    <row r="144" spans="1:9" ht="16.5" thickBot="1" x14ac:dyDescent="0.25">
      <c r="A144" s="13">
        <v>137</v>
      </c>
      <c r="B144" s="56" t="s">
        <v>4</v>
      </c>
      <c r="C144" s="28">
        <f>SUM(D144:H144)</f>
        <v>0</v>
      </c>
      <c r="D144" s="57">
        <f t="shared" si="70"/>
        <v>0</v>
      </c>
      <c r="E144" s="57">
        <f t="shared" si="70"/>
        <v>0</v>
      </c>
      <c r="F144" s="57">
        <f t="shared" si="70"/>
        <v>0</v>
      </c>
      <c r="G144" s="57">
        <f t="shared" si="70"/>
        <v>0</v>
      </c>
      <c r="H144" s="57">
        <f t="shared" si="70"/>
        <v>0</v>
      </c>
      <c r="I144" s="286"/>
    </row>
    <row r="145" spans="1:9" ht="16.5" thickBot="1" x14ac:dyDescent="0.25">
      <c r="A145" s="13">
        <v>138</v>
      </c>
      <c r="B145" s="61" t="s">
        <v>6</v>
      </c>
      <c r="C145" s="28">
        <f>SUM(D145:H145)</f>
        <v>50923</v>
      </c>
      <c r="D145" s="57">
        <f t="shared" si="70"/>
        <v>7768.2</v>
      </c>
      <c r="E145" s="57">
        <f t="shared" si="70"/>
        <v>21745.4</v>
      </c>
      <c r="F145" s="57">
        <f t="shared" si="70"/>
        <v>21409.4</v>
      </c>
      <c r="G145" s="57">
        <f t="shared" si="70"/>
        <v>0</v>
      </c>
      <c r="H145" s="57">
        <f t="shared" si="70"/>
        <v>0</v>
      </c>
      <c r="I145" s="286"/>
    </row>
    <row r="146" spans="1:9" ht="16.5" thickBot="1" x14ac:dyDescent="0.25">
      <c r="A146" s="13">
        <v>139</v>
      </c>
      <c r="B146" s="359" t="s">
        <v>43</v>
      </c>
      <c r="C146" s="360"/>
      <c r="D146" s="360"/>
      <c r="E146" s="360"/>
      <c r="F146" s="360"/>
      <c r="G146" s="360"/>
      <c r="H146" s="360"/>
      <c r="I146" s="361"/>
    </row>
    <row r="147" spans="1:9" ht="32.25" thickBot="1" x14ac:dyDescent="0.25">
      <c r="A147" s="13">
        <v>140</v>
      </c>
      <c r="B147" s="197" t="s">
        <v>44</v>
      </c>
      <c r="C147" s="48">
        <f>SUM(D147:H147)</f>
        <v>0</v>
      </c>
      <c r="D147" s="48">
        <f>D148+D149+D150</f>
        <v>0</v>
      </c>
      <c r="E147" s="48">
        <f>E148+E149+E150</f>
        <v>0</v>
      </c>
      <c r="F147" s="48">
        <f>F148+F149+F150</f>
        <v>0</v>
      </c>
      <c r="G147" s="48">
        <f>G148+G149+G150</f>
        <v>0</v>
      </c>
      <c r="H147" s="48">
        <f>H148+H149+H150</f>
        <v>0</v>
      </c>
      <c r="I147" s="198"/>
    </row>
    <row r="148" spans="1:9" ht="16.5" thickBot="1" x14ac:dyDescent="0.25">
      <c r="A148" s="13">
        <v>141</v>
      </c>
      <c r="B148" s="52" t="s">
        <v>5</v>
      </c>
      <c r="C148" s="24">
        <f>SUM(D148:H148)</f>
        <v>0</v>
      </c>
      <c r="D148" s="53">
        <f>D153+D179+D184</f>
        <v>0</v>
      </c>
      <c r="E148" s="53">
        <f>E153+E179+E184</f>
        <v>0</v>
      </c>
      <c r="F148" s="53">
        <f>F153+F179+F184</f>
        <v>0</v>
      </c>
      <c r="G148" s="53">
        <f>G153+G179+G184</f>
        <v>0</v>
      </c>
      <c r="H148" s="53">
        <f>H153+H179+H184</f>
        <v>0</v>
      </c>
      <c r="I148" s="154"/>
    </row>
    <row r="149" spans="1:9" ht="16.5" thickBot="1" x14ac:dyDescent="0.25">
      <c r="A149" s="13">
        <v>142</v>
      </c>
      <c r="B149" s="56" t="s">
        <v>4</v>
      </c>
      <c r="C149" s="28">
        <f>SUM(D149:H149)</f>
        <v>0</v>
      </c>
      <c r="D149" s="57">
        <f>D154+D180+D175+D185</f>
        <v>0</v>
      </c>
      <c r="E149" s="57">
        <f>E154+E180+E175+E185</f>
        <v>0</v>
      </c>
      <c r="F149" s="57">
        <f>F154+F180+F175+F185</f>
        <v>0</v>
      </c>
      <c r="G149" s="57">
        <f>G154+G180+G175+G185</f>
        <v>0</v>
      </c>
      <c r="H149" s="57">
        <f>H154+H180+H175+H185</f>
        <v>0</v>
      </c>
      <c r="I149" s="156"/>
    </row>
    <row r="150" spans="1:9" ht="16.5" thickBot="1" x14ac:dyDescent="0.25">
      <c r="A150" s="13">
        <v>143</v>
      </c>
      <c r="B150" s="61" t="s">
        <v>6</v>
      </c>
      <c r="C150" s="28">
        <f>SUM(D150:H150)</f>
        <v>0</v>
      </c>
      <c r="D150" s="57">
        <v>0</v>
      </c>
      <c r="E150" s="57">
        <v>0</v>
      </c>
      <c r="F150" s="57">
        <v>0</v>
      </c>
      <c r="G150" s="57">
        <v>0</v>
      </c>
      <c r="H150" s="57">
        <v>0</v>
      </c>
      <c r="I150" s="156"/>
    </row>
    <row r="151" spans="1:9" ht="16.5" thickBot="1" x14ac:dyDescent="0.25">
      <c r="A151" s="13">
        <v>144</v>
      </c>
      <c r="B151" s="337" t="s">
        <v>45</v>
      </c>
      <c r="C151" s="368"/>
      <c r="D151" s="368"/>
      <c r="E151" s="368"/>
      <c r="F151" s="368"/>
      <c r="G151" s="368"/>
      <c r="H151" s="368"/>
      <c r="I151" s="369"/>
    </row>
    <row r="152" spans="1:9" ht="32.25" thickBot="1" x14ac:dyDescent="0.25">
      <c r="A152" s="13">
        <v>145</v>
      </c>
      <c r="B152" s="197" t="s">
        <v>46</v>
      </c>
      <c r="C152" s="48">
        <f>SUM(D152:H152)</f>
        <v>0</v>
      </c>
      <c r="D152" s="48">
        <f>D153+D154+D155</f>
        <v>0</v>
      </c>
      <c r="E152" s="48">
        <f>E153+E154+E155</f>
        <v>0</v>
      </c>
      <c r="F152" s="48">
        <f>F153+F154+F155</f>
        <v>0</v>
      </c>
      <c r="G152" s="48">
        <f>G153+G154+G155</f>
        <v>0</v>
      </c>
      <c r="H152" s="48">
        <f>H153+H154+H155</f>
        <v>0</v>
      </c>
      <c r="I152" s="198"/>
    </row>
    <row r="153" spans="1:9" ht="16.5" thickBot="1" x14ac:dyDescent="0.25">
      <c r="A153" s="13">
        <v>146</v>
      </c>
      <c r="B153" s="52" t="s">
        <v>5</v>
      </c>
      <c r="C153" s="24">
        <f>SUM(D153:H153)</f>
        <v>0</v>
      </c>
      <c r="D153" s="77">
        <f t="shared" ref="D153:H155" si="71">D157+D161</f>
        <v>0</v>
      </c>
      <c r="E153" s="77">
        <f t="shared" si="71"/>
        <v>0</v>
      </c>
      <c r="F153" s="77">
        <f t="shared" si="71"/>
        <v>0</v>
      </c>
      <c r="G153" s="77">
        <f t="shared" si="71"/>
        <v>0</v>
      </c>
      <c r="H153" s="77">
        <f t="shared" si="71"/>
        <v>0</v>
      </c>
      <c r="I153" s="154"/>
    </row>
    <row r="154" spans="1:9" ht="16.5" thickBot="1" x14ac:dyDescent="0.25">
      <c r="A154" s="13">
        <v>147</v>
      </c>
      <c r="B154" s="56" t="s">
        <v>4</v>
      </c>
      <c r="C154" s="28">
        <f>SUM(D154:H154)</f>
        <v>0</v>
      </c>
      <c r="D154" s="72">
        <f t="shared" si="71"/>
        <v>0</v>
      </c>
      <c r="E154" s="72">
        <f t="shared" si="71"/>
        <v>0</v>
      </c>
      <c r="F154" s="72">
        <f t="shared" si="71"/>
        <v>0</v>
      </c>
      <c r="G154" s="72">
        <f t="shared" si="71"/>
        <v>0</v>
      </c>
      <c r="H154" s="72">
        <f t="shared" si="71"/>
        <v>0</v>
      </c>
      <c r="I154" s="156"/>
    </row>
    <row r="155" spans="1:9" ht="16.5" thickBot="1" x14ac:dyDescent="0.25">
      <c r="A155" s="13">
        <v>148</v>
      </c>
      <c r="B155" s="61" t="s">
        <v>6</v>
      </c>
      <c r="C155" s="28">
        <f>SUM(D155:H155)</f>
        <v>0</v>
      </c>
      <c r="D155" s="72">
        <f t="shared" si="71"/>
        <v>0</v>
      </c>
      <c r="E155" s="72">
        <f t="shared" si="71"/>
        <v>0</v>
      </c>
      <c r="F155" s="72">
        <f t="shared" si="71"/>
        <v>0</v>
      </c>
      <c r="G155" s="72">
        <f t="shared" si="71"/>
        <v>0</v>
      </c>
      <c r="H155" s="72">
        <f t="shared" si="71"/>
        <v>0</v>
      </c>
      <c r="I155" s="156"/>
    </row>
    <row r="156" spans="1:9" ht="102.75" customHeight="1" thickBot="1" x14ac:dyDescent="0.25">
      <c r="A156" s="13">
        <v>149</v>
      </c>
      <c r="B156" s="83" t="s">
        <v>64</v>
      </c>
      <c r="C156" s="48">
        <f t="shared" ref="C156:H156" si="72">C157+C158+C159</f>
        <v>0</v>
      </c>
      <c r="D156" s="48">
        <f t="shared" si="72"/>
        <v>0</v>
      </c>
      <c r="E156" s="48">
        <f t="shared" si="72"/>
        <v>0</v>
      </c>
      <c r="F156" s="48">
        <f t="shared" si="72"/>
        <v>0</v>
      </c>
      <c r="G156" s="48">
        <f t="shared" si="72"/>
        <v>0</v>
      </c>
      <c r="H156" s="48">
        <f t="shared" si="72"/>
        <v>0</v>
      </c>
      <c r="I156" s="88" t="s">
        <v>65</v>
      </c>
    </row>
    <row r="157" spans="1:9" ht="19.5" thickBot="1" x14ac:dyDescent="0.3">
      <c r="A157" s="13">
        <v>150</v>
      </c>
      <c r="B157" s="78" t="s">
        <v>5</v>
      </c>
      <c r="C157" s="24">
        <f>SUM(D157:H157)</f>
        <v>0</v>
      </c>
      <c r="D157" s="265">
        <v>0</v>
      </c>
      <c r="E157" s="265">
        <v>0</v>
      </c>
      <c r="F157" s="265">
        <v>0</v>
      </c>
      <c r="G157" s="265">
        <v>0</v>
      </c>
      <c r="H157" s="265">
        <v>0</v>
      </c>
      <c r="I157" s="154"/>
    </row>
    <row r="158" spans="1:9" ht="19.5" thickBot="1" x14ac:dyDescent="0.3">
      <c r="A158" s="13">
        <v>151</v>
      </c>
      <c r="B158" s="44" t="s">
        <v>4</v>
      </c>
      <c r="C158" s="28">
        <f>SUM(D158:H158)</f>
        <v>0</v>
      </c>
      <c r="D158" s="274">
        <v>0</v>
      </c>
      <c r="E158" s="274">
        <v>0</v>
      </c>
      <c r="F158" s="274">
        <v>0</v>
      </c>
      <c r="G158" s="274">
        <v>0</v>
      </c>
      <c r="H158" s="274">
        <v>0</v>
      </c>
      <c r="I158" s="156"/>
    </row>
    <row r="159" spans="1:9" ht="19.5" thickBot="1" x14ac:dyDescent="0.3">
      <c r="A159" s="13">
        <v>152</v>
      </c>
      <c r="B159" s="42" t="s">
        <v>50</v>
      </c>
      <c r="C159" s="28">
        <f>SUM(D159:H159)</f>
        <v>0</v>
      </c>
      <c r="D159" s="274">
        <v>0</v>
      </c>
      <c r="E159" s="274">
        <v>0</v>
      </c>
      <c r="F159" s="274">
        <v>0</v>
      </c>
      <c r="G159" s="274">
        <v>0</v>
      </c>
      <c r="H159" s="274">
        <v>0</v>
      </c>
      <c r="I159" s="156"/>
    </row>
    <row r="160" spans="1:9" ht="105" customHeight="1" thickBot="1" x14ac:dyDescent="0.25">
      <c r="A160" s="13">
        <v>153</v>
      </c>
      <c r="B160" s="83" t="s">
        <v>113</v>
      </c>
      <c r="C160" s="48">
        <f t="shared" ref="C160:H160" si="73">C161+C162+C163</f>
        <v>0</v>
      </c>
      <c r="D160" s="48">
        <f t="shared" si="73"/>
        <v>0</v>
      </c>
      <c r="E160" s="48">
        <f t="shared" si="73"/>
        <v>0</v>
      </c>
      <c r="F160" s="48">
        <f t="shared" si="73"/>
        <v>0</v>
      </c>
      <c r="G160" s="48">
        <f t="shared" si="73"/>
        <v>0</v>
      </c>
      <c r="H160" s="48">
        <f t="shared" si="73"/>
        <v>0</v>
      </c>
      <c r="I160" s="88" t="s">
        <v>65</v>
      </c>
    </row>
    <row r="161" spans="1:9" ht="16.5" thickBot="1" x14ac:dyDescent="0.3">
      <c r="A161" s="13">
        <v>154</v>
      </c>
      <c r="B161" s="78" t="s">
        <v>5</v>
      </c>
      <c r="C161" s="24">
        <f>SUM(D161:H161)</f>
        <v>0</v>
      </c>
      <c r="D161" s="77">
        <v>0</v>
      </c>
      <c r="E161" s="77">
        <v>0</v>
      </c>
      <c r="F161" s="77">
        <v>0</v>
      </c>
      <c r="G161" s="77">
        <v>0</v>
      </c>
      <c r="H161" s="77">
        <v>0</v>
      </c>
      <c r="I161" s="287"/>
    </row>
    <row r="162" spans="1:9" ht="16.5" thickBot="1" x14ac:dyDescent="0.3">
      <c r="A162" s="13">
        <v>155</v>
      </c>
      <c r="B162" s="44" t="s">
        <v>4</v>
      </c>
      <c r="C162" s="28">
        <f>SUM(D162:H162)</f>
        <v>0</v>
      </c>
      <c r="D162" s="72">
        <v>0</v>
      </c>
      <c r="E162" s="72">
        <v>0</v>
      </c>
      <c r="F162" s="72">
        <v>0</v>
      </c>
      <c r="G162" s="72">
        <v>0</v>
      </c>
      <c r="H162" s="72">
        <v>0</v>
      </c>
      <c r="I162" s="288"/>
    </row>
    <row r="163" spans="1:9" ht="16.5" thickBot="1" x14ac:dyDescent="0.3">
      <c r="A163" s="13">
        <v>156</v>
      </c>
      <c r="B163" s="42" t="s">
        <v>50</v>
      </c>
      <c r="C163" s="28">
        <f>SUM(D163:H163)</f>
        <v>0</v>
      </c>
      <c r="D163" s="72">
        <v>0</v>
      </c>
      <c r="E163" s="72">
        <v>0</v>
      </c>
      <c r="F163" s="72">
        <v>0</v>
      </c>
      <c r="G163" s="72">
        <v>0</v>
      </c>
      <c r="H163" s="72">
        <v>0</v>
      </c>
      <c r="I163" s="288"/>
    </row>
    <row r="164" spans="1:9" ht="36.75" customHeight="1" thickBot="1" x14ac:dyDescent="0.3">
      <c r="A164" s="13">
        <v>157</v>
      </c>
      <c r="B164" s="199" t="s">
        <v>68</v>
      </c>
      <c r="C164" s="48">
        <f t="shared" ref="C164:H164" si="74">C165+C166+C167</f>
        <v>0</v>
      </c>
      <c r="D164" s="48">
        <f t="shared" si="74"/>
        <v>0</v>
      </c>
      <c r="E164" s="48">
        <f t="shared" si="74"/>
        <v>0</v>
      </c>
      <c r="F164" s="48">
        <f t="shared" si="74"/>
        <v>0</v>
      </c>
      <c r="G164" s="48">
        <f t="shared" si="74"/>
        <v>0</v>
      </c>
      <c r="H164" s="48">
        <f t="shared" si="74"/>
        <v>0</v>
      </c>
      <c r="I164" s="88" t="s">
        <v>56</v>
      </c>
    </row>
    <row r="165" spans="1:9" ht="16.5" thickBot="1" x14ac:dyDescent="0.3">
      <c r="A165" s="13">
        <v>158</v>
      </c>
      <c r="B165" s="78" t="s">
        <v>5</v>
      </c>
      <c r="C165" s="24">
        <f>SUM(D165:H165)</f>
        <v>0</v>
      </c>
      <c r="D165" s="77">
        <v>0</v>
      </c>
      <c r="E165" s="77">
        <v>0</v>
      </c>
      <c r="F165" s="77">
        <v>0</v>
      </c>
      <c r="G165" s="77">
        <v>0</v>
      </c>
      <c r="H165" s="77">
        <v>0</v>
      </c>
      <c r="I165" s="287"/>
    </row>
    <row r="166" spans="1:9" ht="16.5" thickBot="1" x14ac:dyDescent="0.3">
      <c r="A166" s="13">
        <v>159</v>
      </c>
      <c r="B166" s="44" t="s">
        <v>4</v>
      </c>
      <c r="C166" s="28">
        <f>SUM(D166:H166)</f>
        <v>0</v>
      </c>
      <c r="D166" s="72">
        <v>0</v>
      </c>
      <c r="E166" s="72">
        <v>0</v>
      </c>
      <c r="F166" s="72">
        <v>0</v>
      </c>
      <c r="G166" s="72">
        <v>0</v>
      </c>
      <c r="H166" s="72">
        <v>0</v>
      </c>
      <c r="I166" s="288"/>
    </row>
    <row r="167" spans="1:9" ht="16.5" thickBot="1" x14ac:dyDescent="0.3">
      <c r="A167" s="13">
        <v>160</v>
      </c>
      <c r="B167" s="42" t="s">
        <v>50</v>
      </c>
      <c r="C167" s="28">
        <f>SUM(D167:H167)</f>
        <v>0</v>
      </c>
      <c r="D167" s="72">
        <v>0</v>
      </c>
      <c r="E167" s="72">
        <v>0</v>
      </c>
      <c r="F167" s="72">
        <v>0</v>
      </c>
      <c r="G167" s="72">
        <v>0</v>
      </c>
      <c r="H167" s="72">
        <v>0</v>
      </c>
      <c r="I167" s="288"/>
    </row>
    <row r="168" spans="1:9" ht="32.25" thickBot="1" x14ac:dyDescent="0.3">
      <c r="A168" s="13">
        <v>161</v>
      </c>
      <c r="B168" s="199" t="s">
        <v>151</v>
      </c>
      <c r="C168" s="48">
        <f t="shared" ref="C168:H168" si="75">C169+C170+C171</f>
        <v>0</v>
      </c>
      <c r="D168" s="48">
        <f t="shared" si="75"/>
        <v>0</v>
      </c>
      <c r="E168" s="48">
        <f t="shared" si="75"/>
        <v>0</v>
      </c>
      <c r="F168" s="48">
        <f t="shared" si="75"/>
        <v>0</v>
      </c>
      <c r="G168" s="48">
        <f t="shared" si="75"/>
        <v>0</v>
      </c>
      <c r="H168" s="48">
        <f t="shared" si="75"/>
        <v>0</v>
      </c>
      <c r="I168" s="88" t="s">
        <v>56</v>
      </c>
    </row>
    <row r="169" spans="1:9" ht="16.5" thickBot="1" x14ac:dyDescent="0.3">
      <c r="A169" s="13">
        <v>162</v>
      </c>
      <c r="B169" s="78" t="s">
        <v>5</v>
      </c>
      <c r="C169" s="24">
        <f>SUM(D169:H169)</f>
        <v>0</v>
      </c>
      <c r="D169" s="77">
        <v>0</v>
      </c>
      <c r="E169" s="77">
        <v>0</v>
      </c>
      <c r="F169" s="77">
        <v>0</v>
      </c>
      <c r="G169" s="77">
        <v>0</v>
      </c>
      <c r="H169" s="77">
        <v>0</v>
      </c>
      <c r="I169" s="287"/>
    </row>
    <row r="170" spans="1:9" ht="16.5" thickBot="1" x14ac:dyDescent="0.3">
      <c r="A170" s="13">
        <v>163</v>
      </c>
      <c r="B170" s="44" t="s">
        <v>4</v>
      </c>
      <c r="C170" s="28">
        <f>SUM(D170:H170)</f>
        <v>0</v>
      </c>
      <c r="D170" s="72">
        <v>0</v>
      </c>
      <c r="E170" s="72">
        <v>0</v>
      </c>
      <c r="F170" s="72">
        <v>0</v>
      </c>
      <c r="G170" s="72">
        <v>0</v>
      </c>
      <c r="H170" s="72">
        <v>0</v>
      </c>
      <c r="I170" s="288"/>
    </row>
    <row r="171" spans="1:9" ht="16.5" thickBot="1" x14ac:dyDescent="0.3">
      <c r="A171" s="13">
        <v>164</v>
      </c>
      <c r="B171" s="42" t="s">
        <v>50</v>
      </c>
      <c r="C171" s="28">
        <f>SUM(D171:H171)</f>
        <v>0</v>
      </c>
      <c r="D171" s="72">
        <v>0</v>
      </c>
      <c r="E171" s="72">
        <v>0</v>
      </c>
      <c r="F171" s="72">
        <v>0</v>
      </c>
      <c r="G171" s="72">
        <v>0</v>
      </c>
      <c r="H171" s="72">
        <v>0</v>
      </c>
      <c r="I171" s="288"/>
    </row>
    <row r="172" spans="1:9" ht="16.5" thickBot="1" x14ac:dyDescent="0.25">
      <c r="A172" s="13">
        <v>165</v>
      </c>
      <c r="B172" s="364" t="s">
        <v>47</v>
      </c>
      <c r="C172" s="365"/>
      <c r="D172" s="366"/>
      <c r="E172" s="366"/>
      <c r="F172" s="366"/>
      <c r="G172" s="366"/>
      <c r="H172" s="366"/>
      <c r="I172" s="367"/>
    </row>
    <row r="173" spans="1:9" ht="74.25" customHeight="1" thickBot="1" x14ac:dyDescent="0.25">
      <c r="A173" s="13">
        <v>166</v>
      </c>
      <c r="B173" s="86" t="s">
        <v>152</v>
      </c>
      <c r="C173" s="48">
        <f t="shared" ref="C173:C188" si="76">SUM(D173:H173)</f>
        <v>0</v>
      </c>
      <c r="D173" s="48">
        <f t="shared" ref="D173:E173" si="77">D174+D175+D176+D177</f>
        <v>0</v>
      </c>
      <c r="E173" s="48">
        <f t="shared" si="77"/>
        <v>0</v>
      </c>
      <c r="F173" s="48">
        <f t="shared" ref="F173:H173" si="78">F174+F175+F176+F177</f>
        <v>0</v>
      </c>
      <c r="G173" s="48">
        <f t="shared" si="78"/>
        <v>0</v>
      </c>
      <c r="H173" s="48">
        <f t="shared" si="78"/>
        <v>0</v>
      </c>
      <c r="I173" s="48" t="s">
        <v>66</v>
      </c>
    </row>
    <row r="174" spans="1:9" ht="16.5" thickBot="1" x14ac:dyDescent="0.3">
      <c r="A174" s="13">
        <v>167</v>
      </c>
      <c r="B174" s="78" t="s">
        <v>5</v>
      </c>
      <c r="C174" s="24">
        <f t="shared" si="76"/>
        <v>0</v>
      </c>
      <c r="D174" s="77">
        <v>0</v>
      </c>
      <c r="E174" s="77">
        <v>0</v>
      </c>
      <c r="F174" s="77">
        <v>0</v>
      </c>
      <c r="G174" s="77">
        <v>0</v>
      </c>
      <c r="H174" s="77">
        <v>0</v>
      </c>
      <c r="I174" s="166"/>
    </row>
    <row r="175" spans="1:9" ht="16.5" thickBot="1" x14ac:dyDescent="0.3">
      <c r="A175" s="13">
        <v>168</v>
      </c>
      <c r="B175" s="44" t="s">
        <v>4</v>
      </c>
      <c r="C175" s="28">
        <f t="shared" si="76"/>
        <v>0</v>
      </c>
      <c r="D175" s="72">
        <v>0</v>
      </c>
      <c r="E175" s="72">
        <v>0</v>
      </c>
      <c r="F175" s="72">
        <v>0</v>
      </c>
      <c r="G175" s="72">
        <v>0</v>
      </c>
      <c r="H175" s="72">
        <v>0</v>
      </c>
      <c r="I175" s="169"/>
    </row>
    <row r="176" spans="1:9" ht="16.5" thickBot="1" x14ac:dyDescent="0.3">
      <c r="A176" s="13">
        <v>169</v>
      </c>
      <c r="B176" s="42" t="s">
        <v>6</v>
      </c>
      <c r="C176" s="28">
        <f t="shared" si="76"/>
        <v>0</v>
      </c>
      <c r="D176" s="72">
        <v>0</v>
      </c>
      <c r="E176" s="72">
        <v>0</v>
      </c>
      <c r="F176" s="72">
        <v>0</v>
      </c>
      <c r="G176" s="72">
        <v>0</v>
      </c>
      <c r="H176" s="72">
        <v>0</v>
      </c>
      <c r="I176" s="155"/>
    </row>
    <row r="177" spans="1:9" ht="16.5" thickBot="1" x14ac:dyDescent="0.3">
      <c r="A177" s="13">
        <v>170</v>
      </c>
      <c r="B177" s="45" t="s">
        <v>38</v>
      </c>
      <c r="C177" s="28">
        <f t="shared" si="76"/>
        <v>0</v>
      </c>
      <c r="D177" s="113">
        <v>0</v>
      </c>
      <c r="E177" s="113">
        <v>0</v>
      </c>
      <c r="F177" s="113">
        <v>0</v>
      </c>
      <c r="G177" s="113">
        <v>0</v>
      </c>
      <c r="H177" s="113">
        <v>0</v>
      </c>
      <c r="I177" s="169"/>
    </row>
    <row r="178" spans="1:9" ht="48" thickBot="1" x14ac:dyDescent="0.3">
      <c r="A178" s="13">
        <v>171</v>
      </c>
      <c r="B178" s="199" t="s">
        <v>153</v>
      </c>
      <c r="C178" s="48">
        <f t="shared" si="76"/>
        <v>0</v>
      </c>
      <c r="D178" s="48">
        <f t="shared" ref="D178:E178" si="79">D179+D180+D181+D182</f>
        <v>0</v>
      </c>
      <c r="E178" s="48">
        <f t="shared" si="79"/>
        <v>0</v>
      </c>
      <c r="F178" s="48">
        <f t="shared" ref="F178:H178" si="80">F179+F180+F181+F182</f>
        <v>0</v>
      </c>
      <c r="G178" s="48">
        <f t="shared" si="80"/>
        <v>0</v>
      </c>
      <c r="H178" s="48">
        <f t="shared" si="80"/>
        <v>0</v>
      </c>
      <c r="I178" s="200" t="s">
        <v>86</v>
      </c>
    </row>
    <row r="179" spans="1:9" ht="16.5" thickBot="1" x14ac:dyDescent="0.3">
      <c r="A179" s="13">
        <v>172</v>
      </c>
      <c r="B179" s="78" t="s">
        <v>5</v>
      </c>
      <c r="C179" s="24">
        <f t="shared" si="76"/>
        <v>0</v>
      </c>
      <c r="D179" s="77">
        <v>0</v>
      </c>
      <c r="E179" s="77">
        <v>0</v>
      </c>
      <c r="F179" s="77">
        <v>0</v>
      </c>
      <c r="G179" s="77">
        <v>0</v>
      </c>
      <c r="H179" s="77">
        <v>0</v>
      </c>
      <c r="I179" s="177"/>
    </row>
    <row r="180" spans="1:9" ht="16.5" thickBot="1" x14ac:dyDescent="0.3">
      <c r="A180" s="13">
        <v>173</v>
      </c>
      <c r="B180" s="44" t="s">
        <v>4</v>
      </c>
      <c r="C180" s="28">
        <f t="shared" si="76"/>
        <v>0</v>
      </c>
      <c r="D180" s="72">
        <v>0</v>
      </c>
      <c r="E180" s="72">
        <v>0</v>
      </c>
      <c r="F180" s="72">
        <v>0</v>
      </c>
      <c r="G180" s="72">
        <v>0</v>
      </c>
      <c r="H180" s="72">
        <v>0</v>
      </c>
      <c r="I180" s="169"/>
    </row>
    <row r="181" spans="1:9" ht="16.5" thickBot="1" x14ac:dyDescent="0.3">
      <c r="A181" s="13">
        <v>174</v>
      </c>
      <c r="B181" s="42" t="s">
        <v>6</v>
      </c>
      <c r="C181" s="29">
        <f t="shared" si="76"/>
        <v>0</v>
      </c>
      <c r="D181" s="72">
        <v>0</v>
      </c>
      <c r="E181" s="72">
        <v>0</v>
      </c>
      <c r="F181" s="72">
        <v>0</v>
      </c>
      <c r="G181" s="72">
        <v>0</v>
      </c>
      <c r="H181" s="72">
        <v>0</v>
      </c>
      <c r="I181" s="155"/>
    </row>
    <row r="182" spans="1:9" ht="16.5" thickBot="1" x14ac:dyDescent="0.3">
      <c r="A182" s="13">
        <v>175</v>
      </c>
      <c r="B182" s="107" t="s">
        <v>38</v>
      </c>
      <c r="C182" s="46">
        <f t="shared" si="76"/>
        <v>0</v>
      </c>
      <c r="D182" s="75">
        <v>0</v>
      </c>
      <c r="E182" s="75">
        <v>0</v>
      </c>
      <c r="F182" s="75">
        <v>0</v>
      </c>
      <c r="G182" s="75">
        <v>0</v>
      </c>
      <c r="H182" s="75">
        <v>0</v>
      </c>
      <c r="I182" s="157"/>
    </row>
    <row r="183" spans="1:9" ht="73.5" customHeight="1" thickBot="1" x14ac:dyDescent="0.3">
      <c r="A183" s="13">
        <v>176</v>
      </c>
      <c r="B183" s="199" t="s">
        <v>154</v>
      </c>
      <c r="C183" s="48">
        <f t="shared" si="76"/>
        <v>0</v>
      </c>
      <c r="D183" s="48">
        <f t="shared" ref="D183:E183" si="81">D184+D185+D186+D187</f>
        <v>0</v>
      </c>
      <c r="E183" s="48">
        <f t="shared" si="81"/>
        <v>0</v>
      </c>
      <c r="F183" s="48">
        <f t="shared" ref="F183:H183" si="82">F184+F185+F186+F187</f>
        <v>0</v>
      </c>
      <c r="G183" s="48">
        <f t="shared" si="82"/>
        <v>0</v>
      </c>
      <c r="H183" s="48">
        <f t="shared" si="82"/>
        <v>0</v>
      </c>
      <c r="I183" s="200" t="s">
        <v>86</v>
      </c>
    </row>
    <row r="184" spans="1:9" ht="16.5" thickBot="1" x14ac:dyDescent="0.3">
      <c r="A184" s="13">
        <v>177</v>
      </c>
      <c r="B184" s="78" t="s">
        <v>5</v>
      </c>
      <c r="C184" s="24">
        <f t="shared" si="76"/>
        <v>0</v>
      </c>
      <c r="D184" s="77">
        <v>0</v>
      </c>
      <c r="E184" s="77">
        <v>0</v>
      </c>
      <c r="F184" s="77">
        <v>0</v>
      </c>
      <c r="G184" s="77">
        <v>0</v>
      </c>
      <c r="H184" s="77">
        <v>0</v>
      </c>
      <c r="I184" s="166"/>
    </row>
    <row r="185" spans="1:9" ht="16.5" thickBot="1" x14ac:dyDescent="0.3">
      <c r="A185" s="13">
        <v>178</v>
      </c>
      <c r="B185" s="44" t="s">
        <v>4</v>
      </c>
      <c r="C185" s="28">
        <f t="shared" si="76"/>
        <v>0</v>
      </c>
      <c r="D185" s="72">
        <v>0</v>
      </c>
      <c r="E185" s="72">
        <v>0</v>
      </c>
      <c r="F185" s="72">
        <v>0</v>
      </c>
      <c r="G185" s="72">
        <v>0</v>
      </c>
      <c r="H185" s="72">
        <v>0</v>
      </c>
      <c r="I185" s="155"/>
    </row>
    <row r="186" spans="1:9" ht="16.5" thickBot="1" x14ac:dyDescent="0.3">
      <c r="A186" s="13">
        <v>179</v>
      </c>
      <c r="B186" s="42" t="s">
        <v>6</v>
      </c>
      <c r="C186" s="28">
        <f t="shared" si="76"/>
        <v>0</v>
      </c>
      <c r="D186" s="72">
        <v>0</v>
      </c>
      <c r="E186" s="72">
        <v>0</v>
      </c>
      <c r="F186" s="72">
        <v>0</v>
      </c>
      <c r="G186" s="72">
        <v>0</v>
      </c>
      <c r="H186" s="72">
        <v>0</v>
      </c>
      <c r="I186" s="155"/>
    </row>
    <row r="187" spans="1:9" ht="16.5" thickBot="1" x14ac:dyDescent="0.3">
      <c r="A187" s="13">
        <v>180</v>
      </c>
      <c r="B187" s="45" t="s">
        <v>38</v>
      </c>
      <c r="C187" s="64">
        <f t="shared" si="76"/>
        <v>0</v>
      </c>
      <c r="D187" s="113">
        <v>0</v>
      </c>
      <c r="E187" s="113">
        <v>0</v>
      </c>
      <c r="F187" s="113">
        <v>0</v>
      </c>
      <c r="G187" s="113">
        <v>0</v>
      </c>
      <c r="H187" s="113">
        <v>0</v>
      </c>
      <c r="I187" s="169"/>
    </row>
    <row r="188" spans="1:9" ht="75.75" customHeight="1" thickBot="1" x14ac:dyDescent="0.3">
      <c r="A188" s="13">
        <v>181</v>
      </c>
      <c r="B188" s="199" t="s">
        <v>155</v>
      </c>
      <c r="C188" s="48">
        <f t="shared" si="76"/>
        <v>0</v>
      </c>
      <c r="D188" s="48">
        <f t="shared" ref="D188:E188" si="83">D189+D190+D191+D192</f>
        <v>0</v>
      </c>
      <c r="E188" s="48">
        <f t="shared" si="83"/>
        <v>0</v>
      </c>
      <c r="F188" s="48">
        <f t="shared" ref="F188:H188" si="84">F189+F190+F191+F192</f>
        <v>0</v>
      </c>
      <c r="G188" s="48">
        <f t="shared" si="84"/>
        <v>0</v>
      </c>
      <c r="H188" s="48">
        <f t="shared" si="84"/>
        <v>0</v>
      </c>
      <c r="I188" s="200" t="s">
        <v>87</v>
      </c>
    </row>
    <row r="189" spans="1:9" ht="16.5" thickBot="1" x14ac:dyDescent="0.3">
      <c r="A189" s="13">
        <v>182</v>
      </c>
      <c r="B189" s="78" t="s">
        <v>5</v>
      </c>
      <c r="C189" s="24">
        <f>D189+E189+F189+G189+H189</f>
        <v>0</v>
      </c>
      <c r="D189" s="111">
        <v>0</v>
      </c>
      <c r="E189" s="77">
        <v>0</v>
      </c>
      <c r="F189" s="77">
        <v>0</v>
      </c>
      <c r="G189" s="77">
        <v>0</v>
      </c>
      <c r="H189" s="77">
        <v>0</v>
      </c>
      <c r="I189" s="201"/>
    </row>
    <row r="190" spans="1:9" ht="16.5" thickBot="1" x14ac:dyDescent="0.3">
      <c r="A190" s="13">
        <v>183</v>
      </c>
      <c r="B190" s="44" t="s">
        <v>4</v>
      </c>
      <c r="C190" s="28">
        <f>D190+E190+F190+G190+H190</f>
        <v>0</v>
      </c>
      <c r="D190" s="71">
        <v>0</v>
      </c>
      <c r="E190" s="72">
        <v>0</v>
      </c>
      <c r="F190" s="72">
        <v>0</v>
      </c>
      <c r="G190" s="72">
        <v>0</v>
      </c>
      <c r="H190" s="72">
        <v>0</v>
      </c>
      <c r="I190" s="201"/>
    </row>
    <row r="191" spans="1:9" ht="16.5" thickBot="1" x14ac:dyDescent="0.3">
      <c r="A191" s="13">
        <v>184</v>
      </c>
      <c r="B191" s="42" t="s">
        <v>6</v>
      </c>
      <c r="C191" s="28">
        <f>SUM(D191:H191)</f>
        <v>0</v>
      </c>
      <c r="D191" s="321">
        <v>0</v>
      </c>
      <c r="E191" s="73">
        <v>0</v>
      </c>
      <c r="F191" s="73">
        <v>0</v>
      </c>
      <c r="G191" s="73">
        <v>0</v>
      </c>
      <c r="H191" s="73">
        <v>0</v>
      </c>
      <c r="I191" s="201"/>
    </row>
    <row r="192" spans="1:9" ht="16.5" thickBot="1" x14ac:dyDescent="0.3">
      <c r="A192" s="13">
        <v>185</v>
      </c>
      <c r="B192" s="107" t="s">
        <v>38</v>
      </c>
      <c r="C192" s="46">
        <f>D192+E192+F192+G192+H192</f>
        <v>0</v>
      </c>
      <c r="D192" s="74">
        <v>0</v>
      </c>
      <c r="E192" s="75">
        <v>0</v>
      </c>
      <c r="F192" s="75">
        <v>0</v>
      </c>
      <c r="G192" s="75">
        <v>0</v>
      </c>
      <c r="H192" s="75">
        <v>0</v>
      </c>
      <c r="I192" s="202"/>
    </row>
    <row r="193" spans="1:9" ht="16.5" thickBot="1" x14ac:dyDescent="0.25">
      <c r="A193" s="13">
        <v>186</v>
      </c>
      <c r="B193" s="337" t="s">
        <v>142</v>
      </c>
      <c r="C193" s="337"/>
      <c r="D193" s="337"/>
      <c r="E193" s="337"/>
      <c r="F193" s="337"/>
      <c r="G193" s="337"/>
      <c r="H193" s="337"/>
      <c r="I193" s="338"/>
    </row>
    <row r="194" spans="1:9" ht="16.5" thickBot="1" x14ac:dyDescent="0.3">
      <c r="A194" s="13">
        <v>187</v>
      </c>
      <c r="B194" s="307" t="s">
        <v>34</v>
      </c>
      <c r="C194" s="37">
        <f>SUM(D194:H194)</f>
        <v>50923</v>
      </c>
      <c r="D194" s="37">
        <f t="shared" ref="D194:E194" si="85">D195+D196+D197+D198</f>
        <v>7768.2</v>
      </c>
      <c r="E194" s="37">
        <f t="shared" si="85"/>
        <v>21745.4</v>
      </c>
      <c r="F194" s="37">
        <f t="shared" ref="F194:H194" si="86">F195+F196+F197+F198</f>
        <v>21409.4</v>
      </c>
      <c r="G194" s="37">
        <f t="shared" si="86"/>
        <v>0</v>
      </c>
      <c r="H194" s="37">
        <f t="shared" si="86"/>
        <v>0</v>
      </c>
      <c r="I194" s="103"/>
    </row>
    <row r="195" spans="1:9" ht="16.5" thickBot="1" x14ac:dyDescent="0.3">
      <c r="A195" s="13">
        <v>188</v>
      </c>
      <c r="B195" s="42" t="s">
        <v>5</v>
      </c>
      <c r="C195" s="57">
        <f>SUM(D195:H195)</f>
        <v>0</v>
      </c>
      <c r="D195" s="57">
        <f t="shared" ref="D195:E195" si="87">D208+D225+D238+D243</f>
        <v>0</v>
      </c>
      <c r="E195" s="57">
        <f t="shared" si="87"/>
        <v>0</v>
      </c>
      <c r="F195" s="57">
        <f t="shared" ref="F195:H195" si="88">F208+F225+F238+F243</f>
        <v>0</v>
      </c>
      <c r="G195" s="57">
        <f t="shared" si="88"/>
        <v>0</v>
      </c>
      <c r="H195" s="57">
        <f t="shared" si="88"/>
        <v>0</v>
      </c>
      <c r="I195" s="60"/>
    </row>
    <row r="196" spans="1:9" ht="16.5" thickBot="1" x14ac:dyDescent="0.3">
      <c r="A196" s="13">
        <v>189</v>
      </c>
      <c r="B196" s="42" t="s">
        <v>4</v>
      </c>
      <c r="C196" s="57">
        <f>SUM(D196:H196)</f>
        <v>0</v>
      </c>
      <c r="D196" s="57">
        <f t="shared" ref="D196:F196" si="89">D209+D226+D239+D244+D248+D251+D254+D257</f>
        <v>0</v>
      </c>
      <c r="E196" s="57">
        <f t="shared" si="89"/>
        <v>0</v>
      </c>
      <c r="F196" s="57">
        <f t="shared" si="89"/>
        <v>0</v>
      </c>
      <c r="G196" s="57">
        <f t="shared" ref="G196:H196" si="90">G209+G226+G239+G244+G248+G251+G254+G257</f>
        <v>0</v>
      </c>
      <c r="H196" s="57">
        <f t="shared" si="90"/>
        <v>0</v>
      </c>
      <c r="I196" s="60"/>
    </row>
    <row r="197" spans="1:9" ht="16.5" thickBot="1" x14ac:dyDescent="0.3">
      <c r="A197" s="13">
        <v>190</v>
      </c>
      <c r="B197" s="42" t="s">
        <v>6</v>
      </c>
      <c r="C197" s="57">
        <f>SUM(D197:H197)</f>
        <v>50923</v>
      </c>
      <c r="D197" s="58">
        <f>D200+D202+D204+D206+D210+D213+D215+D217+D227+D240+D245+D249+D252+D255+D258+D262+D282</f>
        <v>7768.2</v>
      </c>
      <c r="E197" s="57">
        <f>E200+E202+E204+E206+E210+E213+E215+E217+E227+E240+E245+E249+E252+E255+E258+E262+E282</f>
        <v>21745.4</v>
      </c>
      <c r="F197" s="57">
        <f>F200+F202+F204+F206+F210+F213+F215+F217+F227+F240+F245+F249+F252+F255+F258+F262+F282</f>
        <v>21409.4</v>
      </c>
      <c r="G197" s="57">
        <v>0</v>
      </c>
      <c r="H197" s="57">
        <v>0</v>
      </c>
      <c r="I197" s="60"/>
    </row>
    <row r="198" spans="1:9" ht="16.5" thickBot="1" x14ac:dyDescent="0.3">
      <c r="A198" s="13">
        <v>191</v>
      </c>
      <c r="B198" s="107" t="s">
        <v>38</v>
      </c>
      <c r="C198" s="57">
        <f>D198+E198+F198+G198+H198</f>
        <v>0</v>
      </c>
      <c r="D198" s="67">
        <f t="shared" ref="D198:E198" si="91">D211+D228+D241+D246</f>
        <v>0</v>
      </c>
      <c r="E198" s="67">
        <f t="shared" si="91"/>
        <v>0</v>
      </c>
      <c r="F198" s="67">
        <f t="shared" ref="F198:H198" si="92">F211+F228+F241+F246</f>
        <v>0</v>
      </c>
      <c r="G198" s="67">
        <f t="shared" si="92"/>
        <v>0</v>
      </c>
      <c r="H198" s="67">
        <f t="shared" si="92"/>
        <v>0</v>
      </c>
      <c r="I198" s="104"/>
    </row>
    <row r="199" spans="1:9" ht="79.5" thickBot="1" x14ac:dyDescent="0.25">
      <c r="A199" s="13">
        <v>192</v>
      </c>
      <c r="B199" s="86" t="s">
        <v>156</v>
      </c>
      <c r="C199" s="48">
        <f>SUM(D199:H199)</f>
        <v>0</v>
      </c>
      <c r="D199" s="48">
        <f t="shared" ref="D199:H199" si="93">D200</f>
        <v>0</v>
      </c>
      <c r="E199" s="50">
        <f t="shared" si="93"/>
        <v>0</v>
      </c>
      <c r="F199" s="50">
        <f t="shared" si="93"/>
        <v>0</v>
      </c>
      <c r="G199" s="50">
        <f t="shared" si="93"/>
        <v>0</v>
      </c>
      <c r="H199" s="50">
        <f t="shared" si="93"/>
        <v>0</v>
      </c>
      <c r="I199" s="99" t="s">
        <v>61</v>
      </c>
    </row>
    <row r="200" spans="1:9" ht="18" customHeight="1" thickBot="1" x14ac:dyDescent="0.3">
      <c r="A200" s="13">
        <v>193</v>
      </c>
      <c r="B200" s="203" t="s">
        <v>6</v>
      </c>
      <c r="C200" s="34">
        <f>SUM(D200:H200)</f>
        <v>0</v>
      </c>
      <c r="D200" s="92">
        <v>0</v>
      </c>
      <c r="E200" s="92">
        <v>0</v>
      </c>
      <c r="F200" s="92">
        <v>0</v>
      </c>
      <c r="G200" s="92">
        <v>0</v>
      </c>
      <c r="H200" s="92">
        <v>0</v>
      </c>
      <c r="I200" s="140"/>
    </row>
    <row r="201" spans="1:9" ht="95.25" customHeight="1" thickBot="1" x14ac:dyDescent="0.25">
      <c r="A201" s="13">
        <v>194</v>
      </c>
      <c r="B201" s="86" t="s">
        <v>157</v>
      </c>
      <c r="C201" s="48">
        <f>C202</f>
        <v>0</v>
      </c>
      <c r="D201" s="48">
        <f t="shared" ref="D201:H201" si="94">D202</f>
        <v>0</v>
      </c>
      <c r="E201" s="48">
        <f t="shared" si="94"/>
        <v>0</v>
      </c>
      <c r="F201" s="48">
        <f t="shared" si="94"/>
        <v>0</v>
      </c>
      <c r="G201" s="48">
        <f t="shared" si="94"/>
        <v>0</v>
      </c>
      <c r="H201" s="48">
        <f t="shared" si="94"/>
        <v>0</v>
      </c>
      <c r="I201" s="204" t="s">
        <v>62</v>
      </c>
    </row>
    <row r="202" spans="1:9" ht="21" customHeight="1" thickBot="1" x14ac:dyDescent="0.3">
      <c r="A202" s="13">
        <v>195</v>
      </c>
      <c r="B202" s="205" t="s">
        <v>6</v>
      </c>
      <c r="C202" s="206">
        <f t="shared" ref="C202:C217" si="95">SUM(D202:H202)</f>
        <v>0</v>
      </c>
      <c r="D202" s="82">
        <v>0</v>
      </c>
      <c r="E202" s="82">
        <v>0</v>
      </c>
      <c r="F202" s="82">
        <v>0</v>
      </c>
      <c r="G202" s="82">
        <v>0</v>
      </c>
      <c r="H202" s="82">
        <v>0</v>
      </c>
      <c r="I202" s="137"/>
    </row>
    <row r="203" spans="1:9" ht="53.25" customHeight="1" thickBot="1" x14ac:dyDescent="0.25">
      <c r="A203" s="13">
        <v>196</v>
      </c>
      <c r="B203" s="86" t="s">
        <v>158</v>
      </c>
      <c r="C203" s="48">
        <f t="shared" si="95"/>
        <v>0</v>
      </c>
      <c r="D203" s="48">
        <f t="shared" ref="D203:H203" si="96">D204</f>
        <v>0</v>
      </c>
      <c r="E203" s="88">
        <f t="shared" si="96"/>
        <v>0</v>
      </c>
      <c r="F203" s="88">
        <f t="shared" si="96"/>
        <v>0</v>
      </c>
      <c r="G203" s="88">
        <f t="shared" si="96"/>
        <v>0</v>
      </c>
      <c r="H203" s="88">
        <f t="shared" si="96"/>
        <v>0</v>
      </c>
      <c r="I203" s="204" t="s">
        <v>57</v>
      </c>
    </row>
    <row r="204" spans="1:9" ht="24" customHeight="1" thickBot="1" x14ac:dyDescent="0.3">
      <c r="A204" s="13">
        <v>197</v>
      </c>
      <c r="B204" s="203" t="s">
        <v>6</v>
      </c>
      <c r="C204" s="34">
        <f t="shared" si="95"/>
        <v>0</v>
      </c>
      <c r="D204" s="92">
        <v>0</v>
      </c>
      <c r="E204" s="92">
        <v>0</v>
      </c>
      <c r="F204" s="92">
        <v>0</v>
      </c>
      <c r="G204" s="92">
        <v>0</v>
      </c>
      <c r="H204" s="92">
        <v>0</v>
      </c>
      <c r="I204" s="140"/>
    </row>
    <row r="205" spans="1:9" ht="39.75" customHeight="1" thickBot="1" x14ac:dyDescent="0.25">
      <c r="A205" s="13">
        <v>198</v>
      </c>
      <c r="B205" s="86" t="s">
        <v>159</v>
      </c>
      <c r="C205" s="48">
        <f t="shared" si="95"/>
        <v>0</v>
      </c>
      <c r="D205" s="48">
        <f t="shared" ref="D205:H205" si="97">D206</f>
        <v>0</v>
      </c>
      <c r="E205" s="48">
        <f t="shared" si="97"/>
        <v>0</v>
      </c>
      <c r="F205" s="48">
        <f t="shared" si="97"/>
        <v>0</v>
      </c>
      <c r="G205" s="48">
        <f t="shared" si="97"/>
        <v>0</v>
      </c>
      <c r="H205" s="48">
        <f t="shared" si="97"/>
        <v>0</v>
      </c>
      <c r="I205" s="204" t="s">
        <v>57</v>
      </c>
    </row>
    <row r="206" spans="1:9" ht="18" customHeight="1" thickBot="1" x14ac:dyDescent="0.3">
      <c r="A206" s="13">
        <v>199</v>
      </c>
      <c r="B206" s="203" t="s">
        <v>6</v>
      </c>
      <c r="C206" s="34">
        <f t="shared" si="95"/>
        <v>0</v>
      </c>
      <c r="D206" s="92">
        <v>0</v>
      </c>
      <c r="E206" s="92">
        <v>0</v>
      </c>
      <c r="F206" s="92">
        <v>0</v>
      </c>
      <c r="G206" s="92">
        <v>0</v>
      </c>
      <c r="H206" s="92">
        <v>0</v>
      </c>
      <c r="I206" s="140"/>
    </row>
    <row r="207" spans="1:9" ht="63.75" thickBot="1" x14ac:dyDescent="0.25">
      <c r="A207" s="13">
        <v>200</v>
      </c>
      <c r="B207" s="86" t="s">
        <v>160</v>
      </c>
      <c r="C207" s="48">
        <f t="shared" si="95"/>
        <v>0</v>
      </c>
      <c r="D207" s="48">
        <f t="shared" ref="D207:E207" si="98">D208+D209+D210+D211</f>
        <v>0</v>
      </c>
      <c r="E207" s="48">
        <f t="shared" si="98"/>
        <v>0</v>
      </c>
      <c r="F207" s="48">
        <f t="shared" ref="F207:H207" si="99">F208+F209+F210+F211</f>
        <v>0</v>
      </c>
      <c r="G207" s="48">
        <f t="shared" si="99"/>
        <v>0</v>
      </c>
      <c r="H207" s="48">
        <f t="shared" si="99"/>
        <v>0</v>
      </c>
      <c r="I207" s="88" t="s">
        <v>93</v>
      </c>
    </row>
    <row r="208" spans="1:9" ht="16.5" thickBot="1" x14ac:dyDescent="0.25">
      <c r="A208" s="13">
        <v>201</v>
      </c>
      <c r="B208" s="207" t="s">
        <v>5</v>
      </c>
      <c r="C208" s="24">
        <f t="shared" si="95"/>
        <v>0</v>
      </c>
      <c r="D208" s="77">
        <v>0</v>
      </c>
      <c r="E208" s="77">
        <v>0</v>
      </c>
      <c r="F208" s="77">
        <v>0</v>
      </c>
      <c r="G208" s="77">
        <v>0</v>
      </c>
      <c r="H208" s="77">
        <v>0</v>
      </c>
      <c r="I208" s="166"/>
    </row>
    <row r="209" spans="1:10" ht="16.5" thickBot="1" x14ac:dyDescent="0.3">
      <c r="A209" s="13">
        <v>202</v>
      </c>
      <c r="B209" s="44" t="s">
        <v>4</v>
      </c>
      <c r="C209" s="28">
        <f t="shared" si="95"/>
        <v>0</v>
      </c>
      <c r="D209" s="72">
        <v>0</v>
      </c>
      <c r="E209" s="72">
        <v>0</v>
      </c>
      <c r="F209" s="72">
        <v>0</v>
      </c>
      <c r="G209" s="72">
        <v>0</v>
      </c>
      <c r="H209" s="72">
        <v>0</v>
      </c>
      <c r="I209" s="181"/>
    </row>
    <row r="210" spans="1:10" ht="16.5" thickBot="1" x14ac:dyDescent="0.3">
      <c r="A210" s="13">
        <v>203</v>
      </c>
      <c r="B210" s="42" t="s">
        <v>6</v>
      </c>
      <c r="C210" s="28">
        <f t="shared" si="95"/>
        <v>0</v>
      </c>
      <c r="D210" s="72">
        <v>0</v>
      </c>
      <c r="E210" s="72">
        <v>0</v>
      </c>
      <c r="F210" s="72">
        <v>0</v>
      </c>
      <c r="G210" s="72">
        <v>0</v>
      </c>
      <c r="H210" s="72">
        <v>0</v>
      </c>
      <c r="I210" s="181"/>
    </row>
    <row r="211" spans="1:10" ht="16.5" thickBot="1" x14ac:dyDescent="0.3">
      <c r="A211" s="13">
        <v>204</v>
      </c>
      <c r="B211" s="107" t="s">
        <v>38</v>
      </c>
      <c r="C211" s="28">
        <f t="shared" si="95"/>
        <v>0</v>
      </c>
      <c r="D211" s="75">
        <v>0</v>
      </c>
      <c r="E211" s="75">
        <v>0</v>
      </c>
      <c r="F211" s="75">
        <v>0</v>
      </c>
      <c r="G211" s="75">
        <v>0</v>
      </c>
      <c r="H211" s="75">
        <v>0</v>
      </c>
      <c r="I211" s="178"/>
    </row>
    <row r="212" spans="1:10" ht="31.5" customHeight="1" thickBot="1" x14ac:dyDescent="0.3">
      <c r="A212" s="13">
        <v>205</v>
      </c>
      <c r="B212" s="199" t="s">
        <v>161</v>
      </c>
      <c r="C212" s="48">
        <f t="shared" si="95"/>
        <v>0</v>
      </c>
      <c r="D212" s="48">
        <f t="shared" ref="D212:H212" si="100">D213</f>
        <v>0</v>
      </c>
      <c r="E212" s="88">
        <f t="shared" si="100"/>
        <v>0</v>
      </c>
      <c r="F212" s="88">
        <f t="shared" si="100"/>
        <v>0</v>
      </c>
      <c r="G212" s="88">
        <f t="shared" si="100"/>
        <v>0</v>
      </c>
      <c r="H212" s="88">
        <f t="shared" si="100"/>
        <v>0</v>
      </c>
      <c r="I212" s="298" t="s">
        <v>89</v>
      </c>
    </row>
    <row r="213" spans="1:10" ht="16.5" thickBot="1" x14ac:dyDescent="0.3">
      <c r="A213" s="13">
        <v>206</v>
      </c>
      <c r="B213" s="116" t="s">
        <v>6</v>
      </c>
      <c r="C213" s="206">
        <f t="shared" si="95"/>
        <v>0</v>
      </c>
      <c r="D213" s="82">
        <v>0</v>
      </c>
      <c r="E213" s="82">
        <v>0</v>
      </c>
      <c r="F213" s="82">
        <v>0</v>
      </c>
      <c r="G213" s="82">
        <v>0</v>
      </c>
      <c r="H213" s="82">
        <v>0</v>
      </c>
      <c r="I213" s="137"/>
    </row>
    <row r="214" spans="1:10" ht="81.75" customHeight="1" thickBot="1" x14ac:dyDescent="0.25">
      <c r="A214" s="13">
        <v>207</v>
      </c>
      <c r="B214" s="86" t="s">
        <v>162</v>
      </c>
      <c r="C214" s="48">
        <f t="shared" si="95"/>
        <v>0</v>
      </c>
      <c r="D214" s="48">
        <f t="shared" ref="D214:H214" si="101">D215</f>
        <v>0</v>
      </c>
      <c r="E214" s="88">
        <f t="shared" si="101"/>
        <v>0</v>
      </c>
      <c r="F214" s="88">
        <f t="shared" si="101"/>
        <v>0</v>
      </c>
      <c r="G214" s="88">
        <f t="shared" si="101"/>
        <v>0</v>
      </c>
      <c r="H214" s="88">
        <f t="shared" si="101"/>
        <v>0</v>
      </c>
      <c r="I214" s="200" t="s">
        <v>22</v>
      </c>
    </row>
    <row r="215" spans="1:10" ht="16.5" thickBot="1" x14ac:dyDescent="0.3">
      <c r="A215" s="13">
        <v>208</v>
      </c>
      <c r="B215" s="124" t="s">
        <v>6</v>
      </c>
      <c r="C215" s="34">
        <f t="shared" si="95"/>
        <v>0</v>
      </c>
      <c r="D215" s="92">
        <v>0</v>
      </c>
      <c r="E215" s="92">
        <v>0</v>
      </c>
      <c r="F215" s="92">
        <v>0</v>
      </c>
      <c r="G215" s="92">
        <v>0</v>
      </c>
      <c r="H215" s="92">
        <v>0</v>
      </c>
      <c r="I215" s="140"/>
    </row>
    <row r="216" spans="1:10" ht="55.5" customHeight="1" thickBot="1" x14ac:dyDescent="0.25">
      <c r="A216" s="13">
        <v>209</v>
      </c>
      <c r="B216" s="208" t="s">
        <v>163</v>
      </c>
      <c r="C216" s="48">
        <f t="shared" si="95"/>
        <v>50206</v>
      </c>
      <c r="D216" s="48">
        <f t="shared" ref="D216:H216" si="102">D217</f>
        <v>7387.2</v>
      </c>
      <c r="E216" s="48">
        <f t="shared" si="102"/>
        <v>21409.4</v>
      </c>
      <c r="F216" s="48">
        <f t="shared" si="102"/>
        <v>21409.4</v>
      </c>
      <c r="G216" s="48">
        <f t="shared" si="102"/>
        <v>0</v>
      </c>
      <c r="H216" s="48">
        <f t="shared" si="102"/>
        <v>0</v>
      </c>
      <c r="I216" s="200" t="s">
        <v>49</v>
      </c>
    </row>
    <row r="217" spans="1:10" ht="23.25" customHeight="1" thickBot="1" x14ac:dyDescent="0.3">
      <c r="A217" s="13">
        <v>210</v>
      </c>
      <c r="B217" s="209" t="s">
        <v>6</v>
      </c>
      <c r="C217" s="206">
        <f t="shared" si="95"/>
        <v>50206</v>
      </c>
      <c r="D217" s="322">
        <f t="shared" ref="D217:F217" si="103">D219+D221+D223</f>
        <v>7387.2</v>
      </c>
      <c r="E217" s="318">
        <f t="shared" si="103"/>
        <v>21409.4</v>
      </c>
      <c r="F217" s="318">
        <f t="shared" si="103"/>
        <v>21409.4</v>
      </c>
      <c r="G217" s="318">
        <v>0</v>
      </c>
      <c r="H217" s="318">
        <v>0</v>
      </c>
      <c r="I217" s="137"/>
    </row>
    <row r="218" spans="1:10" ht="32.25" customHeight="1" thickBot="1" x14ac:dyDescent="0.3">
      <c r="A218" s="13">
        <v>211</v>
      </c>
      <c r="B218" s="208" t="s">
        <v>58</v>
      </c>
      <c r="C218" s="121">
        <f>C219</f>
        <v>1944</v>
      </c>
      <c r="D218" s="121">
        <f t="shared" ref="D218:F218" si="104">D219</f>
        <v>1944</v>
      </c>
      <c r="E218" s="131">
        <f t="shared" si="104"/>
        <v>0</v>
      </c>
      <c r="F218" s="131">
        <f t="shared" si="104"/>
        <v>0</v>
      </c>
      <c r="G218" s="131"/>
      <c r="H218" s="131"/>
      <c r="I218" s="200" t="s">
        <v>49</v>
      </c>
      <c r="J218" s="8" t="s">
        <v>57</v>
      </c>
    </row>
    <row r="219" spans="1:10" ht="21" customHeight="1" thickBot="1" x14ac:dyDescent="0.35">
      <c r="A219" s="13">
        <v>212</v>
      </c>
      <c r="B219" s="116" t="s">
        <v>6</v>
      </c>
      <c r="C219" s="211">
        <f>SUM(D219:H219)</f>
        <v>1944</v>
      </c>
      <c r="D219" s="314">
        <v>1944</v>
      </c>
      <c r="E219" s="323">
        <v>0</v>
      </c>
      <c r="F219" s="323">
        <v>0</v>
      </c>
      <c r="G219" s="323">
        <v>0</v>
      </c>
      <c r="H219" s="323">
        <v>0</v>
      </c>
      <c r="I219" s="212"/>
      <c r="J219" s="9"/>
    </row>
    <row r="220" spans="1:10" ht="47.25" customHeight="1" thickBot="1" x14ac:dyDescent="0.3">
      <c r="A220" s="13">
        <v>213</v>
      </c>
      <c r="B220" s="83" t="s">
        <v>59</v>
      </c>
      <c r="C220" s="121">
        <f>C221</f>
        <v>47873.200000000004</v>
      </c>
      <c r="D220" s="121">
        <f t="shared" ref="D220:F220" si="105">D221</f>
        <v>5054.3999999999996</v>
      </c>
      <c r="E220" s="131">
        <f t="shared" si="105"/>
        <v>21409.4</v>
      </c>
      <c r="F220" s="131">
        <f t="shared" si="105"/>
        <v>21409.4</v>
      </c>
      <c r="G220" s="131"/>
      <c r="H220" s="131"/>
      <c r="I220" s="200" t="s">
        <v>49</v>
      </c>
      <c r="J220" s="8" t="s">
        <v>57</v>
      </c>
    </row>
    <row r="221" spans="1:10" ht="18" customHeight="1" thickBot="1" x14ac:dyDescent="0.35">
      <c r="A221" s="13">
        <v>214</v>
      </c>
      <c r="B221" s="116" t="s">
        <v>6</v>
      </c>
      <c r="C221" s="211">
        <f>SUM(D221:H221)</f>
        <v>47873.200000000004</v>
      </c>
      <c r="D221" s="314">
        <v>5054.3999999999996</v>
      </c>
      <c r="E221" s="323">
        <v>21409.4</v>
      </c>
      <c r="F221" s="323">
        <v>21409.4</v>
      </c>
      <c r="G221" s="323">
        <v>0</v>
      </c>
      <c r="H221" s="323">
        <v>0</v>
      </c>
      <c r="I221" s="212"/>
      <c r="J221" s="9"/>
    </row>
    <row r="222" spans="1:10" ht="33.75" customHeight="1" thickBot="1" x14ac:dyDescent="0.3">
      <c r="A222" s="13">
        <v>215</v>
      </c>
      <c r="B222" s="47" t="s">
        <v>60</v>
      </c>
      <c r="C222" s="121">
        <f t="shared" ref="C222:F222" si="106">C223</f>
        <v>388.8</v>
      </c>
      <c r="D222" s="121">
        <f t="shared" si="106"/>
        <v>388.8</v>
      </c>
      <c r="E222" s="121">
        <f t="shared" si="106"/>
        <v>0</v>
      </c>
      <c r="F222" s="121">
        <f t="shared" si="106"/>
        <v>0</v>
      </c>
      <c r="G222" s="131"/>
      <c r="H222" s="131"/>
      <c r="I222" s="200" t="s">
        <v>49</v>
      </c>
      <c r="J222" s="8" t="s">
        <v>57</v>
      </c>
    </row>
    <row r="223" spans="1:10" ht="18" customHeight="1" thickBot="1" x14ac:dyDescent="0.35">
      <c r="A223" s="13">
        <v>216</v>
      </c>
      <c r="B223" s="124" t="s">
        <v>6</v>
      </c>
      <c r="C223" s="132">
        <f t="shared" ref="C223:C228" si="107">SUM(D223:H223)</f>
        <v>388.8</v>
      </c>
      <c r="D223" s="276">
        <v>388.8</v>
      </c>
      <c r="E223" s="324">
        <v>0</v>
      </c>
      <c r="F223" s="324">
        <v>0</v>
      </c>
      <c r="G223" s="324">
        <v>0</v>
      </c>
      <c r="H223" s="324">
        <v>0</v>
      </c>
      <c r="I223" s="140"/>
      <c r="J223" s="9"/>
    </row>
    <row r="224" spans="1:10" ht="63.75" thickBot="1" x14ac:dyDescent="0.25">
      <c r="A224" s="13">
        <v>217</v>
      </c>
      <c r="B224" s="83" t="s">
        <v>164</v>
      </c>
      <c r="C224" s="48">
        <f t="shared" si="107"/>
        <v>0</v>
      </c>
      <c r="D224" s="48">
        <f t="shared" ref="D224:E224" si="108">D225+D226+D227+D228</f>
        <v>0</v>
      </c>
      <c r="E224" s="48">
        <f t="shared" si="108"/>
        <v>0</v>
      </c>
      <c r="F224" s="48">
        <f t="shared" ref="F224:H224" si="109">F225+F226+F227+F228</f>
        <v>0</v>
      </c>
      <c r="G224" s="48">
        <f t="shared" si="109"/>
        <v>0</v>
      </c>
      <c r="H224" s="48">
        <f t="shared" si="109"/>
        <v>0</v>
      </c>
      <c r="I224" s="88" t="s">
        <v>51</v>
      </c>
    </row>
    <row r="225" spans="1:9" ht="16.5" thickBot="1" x14ac:dyDescent="0.3">
      <c r="A225" s="13">
        <v>218</v>
      </c>
      <c r="B225" s="78" t="s">
        <v>5</v>
      </c>
      <c r="C225" s="24">
        <f t="shared" si="107"/>
        <v>0</v>
      </c>
      <c r="D225" s="77">
        <v>0</v>
      </c>
      <c r="E225" s="77">
        <v>0</v>
      </c>
      <c r="F225" s="77">
        <v>0</v>
      </c>
      <c r="G225" s="166">
        <v>0</v>
      </c>
      <c r="H225" s="166">
        <v>0</v>
      </c>
      <c r="I225" s="154"/>
    </row>
    <row r="226" spans="1:9" ht="16.5" thickBot="1" x14ac:dyDescent="0.3">
      <c r="A226" s="13">
        <v>219</v>
      </c>
      <c r="B226" s="44" t="s">
        <v>4</v>
      </c>
      <c r="C226" s="28">
        <f t="shared" si="107"/>
        <v>0</v>
      </c>
      <c r="D226" s="72">
        <v>0</v>
      </c>
      <c r="E226" s="72">
        <v>0</v>
      </c>
      <c r="F226" s="72">
        <v>0</v>
      </c>
      <c r="G226" s="155">
        <v>0</v>
      </c>
      <c r="H226" s="155">
        <v>0</v>
      </c>
      <c r="I226" s="156"/>
    </row>
    <row r="227" spans="1:9" ht="19.5" thickBot="1" x14ac:dyDescent="0.3">
      <c r="A227" s="13">
        <v>220</v>
      </c>
      <c r="B227" s="42" t="s">
        <v>6</v>
      </c>
      <c r="C227" s="28">
        <f t="shared" si="107"/>
        <v>0</v>
      </c>
      <c r="D227" s="325">
        <v>0</v>
      </c>
      <c r="E227" s="325">
        <v>0</v>
      </c>
      <c r="F227" s="325">
        <v>0</v>
      </c>
      <c r="G227" s="326">
        <v>0</v>
      </c>
      <c r="H227" s="326">
        <v>0</v>
      </c>
      <c r="I227" s="156"/>
    </row>
    <row r="228" spans="1:9" ht="16.5" thickBot="1" x14ac:dyDescent="0.3">
      <c r="A228" s="13">
        <v>221</v>
      </c>
      <c r="B228" s="45" t="s">
        <v>38</v>
      </c>
      <c r="C228" s="64">
        <f t="shared" si="107"/>
        <v>0</v>
      </c>
      <c r="D228" s="75">
        <v>0</v>
      </c>
      <c r="E228" s="75">
        <v>0</v>
      </c>
      <c r="F228" s="75">
        <v>0</v>
      </c>
      <c r="G228" s="169">
        <v>0</v>
      </c>
      <c r="H228" s="169">
        <v>0</v>
      </c>
      <c r="I228" s="158"/>
    </row>
    <row r="229" spans="1:9" ht="32.25" thickBot="1" x14ac:dyDescent="0.3">
      <c r="A229" s="13">
        <v>222</v>
      </c>
      <c r="B229" s="47" t="s">
        <v>165</v>
      </c>
      <c r="C229" s="121">
        <f t="shared" ref="C229:H235" si="110">C230</f>
        <v>0</v>
      </c>
      <c r="D229" s="121">
        <f t="shared" si="110"/>
        <v>0</v>
      </c>
      <c r="E229" s="121">
        <f t="shared" si="110"/>
        <v>0</v>
      </c>
      <c r="F229" s="121">
        <f t="shared" si="110"/>
        <v>0</v>
      </c>
      <c r="G229" s="121">
        <f t="shared" si="110"/>
        <v>0</v>
      </c>
      <c r="H229" s="121">
        <f t="shared" si="110"/>
        <v>0</v>
      </c>
      <c r="I229" s="200" t="s">
        <v>49</v>
      </c>
    </row>
    <row r="230" spans="1:9" ht="19.5" thickBot="1" x14ac:dyDescent="0.35">
      <c r="A230" s="13">
        <v>223</v>
      </c>
      <c r="B230" s="124" t="s">
        <v>6</v>
      </c>
      <c r="C230" s="132">
        <f>SUM(D230:H230)</f>
        <v>0</v>
      </c>
      <c r="D230" s="276">
        <v>0</v>
      </c>
      <c r="E230" s="324">
        <v>0</v>
      </c>
      <c r="F230" s="324">
        <v>0</v>
      </c>
      <c r="G230" s="324">
        <v>0</v>
      </c>
      <c r="H230" s="324">
        <v>0</v>
      </c>
      <c r="I230" s="140"/>
    </row>
    <row r="231" spans="1:9" ht="48" thickBot="1" x14ac:dyDescent="0.3">
      <c r="A231" s="13">
        <v>224</v>
      </c>
      <c r="B231" s="47" t="s">
        <v>122</v>
      </c>
      <c r="C231" s="121">
        <f t="shared" si="110"/>
        <v>0</v>
      </c>
      <c r="D231" s="121">
        <f t="shared" si="110"/>
        <v>0</v>
      </c>
      <c r="E231" s="121">
        <f t="shared" si="110"/>
        <v>0</v>
      </c>
      <c r="F231" s="121">
        <f t="shared" si="110"/>
        <v>0</v>
      </c>
      <c r="G231" s="121">
        <f t="shared" si="110"/>
        <v>0</v>
      </c>
      <c r="H231" s="121">
        <f t="shared" si="110"/>
        <v>0</v>
      </c>
      <c r="I231" s="200" t="s">
        <v>49</v>
      </c>
    </row>
    <row r="232" spans="1:9" ht="19.5" thickBot="1" x14ac:dyDescent="0.35">
      <c r="A232" s="13">
        <v>225</v>
      </c>
      <c r="B232" s="124" t="s">
        <v>6</v>
      </c>
      <c r="C232" s="132">
        <f>SUM(D232:H232)</f>
        <v>0</v>
      </c>
      <c r="D232" s="276">
        <v>0</v>
      </c>
      <c r="E232" s="324">
        <v>0</v>
      </c>
      <c r="F232" s="324">
        <v>0</v>
      </c>
      <c r="G232" s="324">
        <v>0</v>
      </c>
      <c r="H232" s="324">
        <v>0</v>
      </c>
      <c r="I232" s="140"/>
    </row>
    <row r="233" spans="1:9" ht="32.25" thickBot="1" x14ac:dyDescent="0.3">
      <c r="A233" s="13">
        <v>226</v>
      </c>
      <c r="B233" s="47" t="s">
        <v>121</v>
      </c>
      <c r="C233" s="121">
        <f t="shared" si="110"/>
        <v>0</v>
      </c>
      <c r="D233" s="121">
        <f t="shared" si="110"/>
        <v>0</v>
      </c>
      <c r="E233" s="121">
        <f t="shared" si="110"/>
        <v>0</v>
      </c>
      <c r="F233" s="121">
        <f t="shared" si="110"/>
        <v>0</v>
      </c>
      <c r="G233" s="121">
        <f t="shared" si="110"/>
        <v>0</v>
      </c>
      <c r="H233" s="121">
        <f t="shared" si="110"/>
        <v>0</v>
      </c>
      <c r="I233" s="200" t="s">
        <v>49</v>
      </c>
    </row>
    <row r="234" spans="1:9" ht="19.5" thickBot="1" x14ac:dyDescent="0.35">
      <c r="A234" s="13">
        <v>227</v>
      </c>
      <c r="B234" s="124" t="s">
        <v>6</v>
      </c>
      <c r="C234" s="132">
        <f>SUM(D234:H234)</f>
        <v>0</v>
      </c>
      <c r="D234" s="276">
        <v>0</v>
      </c>
      <c r="E234" s="324">
        <v>0</v>
      </c>
      <c r="F234" s="324">
        <v>0</v>
      </c>
      <c r="G234" s="324">
        <v>0</v>
      </c>
      <c r="H234" s="324">
        <v>0</v>
      </c>
      <c r="I234" s="140"/>
    </row>
    <row r="235" spans="1:9" ht="48" thickBot="1" x14ac:dyDescent="0.3">
      <c r="A235" s="13">
        <v>228</v>
      </c>
      <c r="B235" s="47" t="s">
        <v>123</v>
      </c>
      <c r="C235" s="121">
        <f t="shared" si="110"/>
        <v>0</v>
      </c>
      <c r="D235" s="121">
        <f t="shared" si="110"/>
        <v>0</v>
      </c>
      <c r="E235" s="121">
        <f t="shared" si="110"/>
        <v>0</v>
      </c>
      <c r="F235" s="121">
        <f t="shared" si="110"/>
        <v>0</v>
      </c>
      <c r="G235" s="121">
        <f t="shared" si="110"/>
        <v>0</v>
      </c>
      <c r="H235" s="121">
        <f t="shared" si="110"/>
        <v>0</v>
      </c>
      <c r="I235" s="200" t="s">
        <v>49</v>
      </c>
    </row>
    <row r="236" spans="1:9" ht="19.5" thickBot="1" x14ac:dyDescent="0.35">
      <c r="A236" s="13">
        <v>229</v>
      </c>
      <c r="B236" s="124" t="s">
        <v>6</v>
      </c>
      <c r="C236" s="132">
        <f t="shared" ref="C236:C251" si="111">SUM(D236:H236)</f>
        <v>0</v>
      </c>
      <c r="D236" s="276">
        <v>0</v>
      </c>
      <c r="E236" s="324">
        <v>0</v>
      </c>
      <c r="F236" s="324">
        <v>0</v>
      </c>
      <c r="G236" s="324">
        <v>0</v>
      </c>
      <c r="H236" s="324">
        <v>0</v>
      </c>
      <c r="I236" s="140"/>
    </row>
    <row r="237" spans="1:9" ht="79.5" thickBot="1" x14ac:dyDescent="0.3">
      <c r="A237" s="13">
        <v>230</v>
      </c>
      <c r="B237" s="199" t="s">
        <v>166</v>
      </c>
      <c r="C237" s="48">
        <f t="shared" si="111"/>
        <v>0</v>
      </c>
      <c r="D237" s="48">
        <f t="shared" ref="D237:E237" si="112">D238+D239+D240+D241</f>
        <v>0</v>
      </c>
      <c r="E237" s="48">
        <f t="shared" si="112"/>
        <v>0</v>
      </c>
      <c r="F237" s="48">
        <f t="shared" ref="F237:H237" si="113">F238+F239+F240+F241</f>
        <v>0</v>
      </c>
      <c r="G237" s="48">
        <f t="shared" si="113"/>
        <v>0</v>
      </c>
      <c r="H237" s="48">
        <f t="shared" si="113"/>
        <v>0</v>
      </c>
      <c r="I237" s="88" t="s">
        <v>88</v>
      </c>
    </row>
    <row r="238" spans="1:9" ht="16.5" thickBot="1" x14ac:dyDescent="0.3">
      <c r="A238" s="13">
        <v>231</v>
      </c>
      <c r="B238" s="78" t="s">
        <v>5</v>
      </c>
      <c r="C238" s="24">
        <f t="shared" si="111"/>
        <v>0</v>
      </c>
      <c r="D238" s="77">
        <v>0</v>
      </c>
      <c r="E238" s="77">
        <v>0</v>
      </c>
      <c r="F238" s="77">
        <v>0</v>
      </c>
      <c r="G238" s="77">
        <v>0</v>
      </c>
      <c r="H238" s="77">
        <v>0</v>
      </c>
      <c r="I238" s="154"/>
    </row>
    <row r="239" spans="1:9" ht="16.5" thickBot="1" x14ac:dyDescent="0.3">
      <c r="A239" s="13">
        <v>232</v>
      </c>
      <c r="B239" s="42" t="s">
        <v>4</v>
      </c>
      <c r="C239" s="28">
        <f t="shared" si="111"/>
        <v>0</v>
      </c>
      <c r="D239" s="72">
        <v>0</v>
      </c>
      <c r="E239" s="72">
        <v>0</v>
      </c>
      <c r="F239" s="72">
        <v>0</v>
      </c>
      <c r="G239" s="72">
        <v>0</v>
      </c>
      <c r="H239" s="72">
        <v>0</v>
      </c>
      <c r="I239" s="156"/>
    </row>
    <row r="240" spans="1:9" ht="16.5" thickBot="1" x14ac:dyDescent="0.3">
      <c r="A240" s="13">
        <v>233</v>
      </c>
      <c r="B240" s="42" t="s">
        <v>6</v>
      </c>
      <c r="C240" s="28">
        <f t="shared" si="111"/>
        <v>0</v>
      </c>
      <c r="D240" s="72">
        <v>0</v>
      </c>
      <c r="E240" s="72">
        <v>0</v>
      </c>
      <c r="F240" s="72">
        <v>0</v>
      </c>
      <c r="G240" s="72">
        <v>0</v>
      </c>
      <c r="H240" s="72">
        <v>0</v>
      </c>
      <c r="I240" s="156"/>
    </row>
    <row r="241" spans="1:9" ht="16.5" thickBot="1" x14ac:dyDescent="0.3">
      <c r="A241" s="13">
        <v>234</v>
      </c>
      <c r="B241" s="107" t="s">
        <v>38</v>
      </c>
      <c r="C241" s="28">
        <f t="shared" si="111"/>
        <v>0</v>
      </c>
      <c r="D241" s="75">
        <v>0</v>
      </c>
      <c r="E241" s="75">
        <v>0</v>
      </c>
      <c r="F241" s="75">
        <v>0</v>
      </c>
      <c r="G241" s="75">
        <v>0</v>
      </c>
      <c r="H241" s="75">
        <v>0</v>
      </c>
      <c r="I241" s="161"/>
    </row>
    <row r="242" spans="1:9" ht="48" thickBot="1" x14ac:dyDescent="0.25">
      <c r="A242" s="13">
        <v>235</v>
      </c>
      <c r="B242" s="83" t="s">
        <v>167</v>
      </c>
      <c r="C242" s="48">
        <f t="shared" si="111"/>
        <v>0</v>
      </c>
      <c r="D242" s="48">
        <f t="shared" ref="D242:E242" si="114">D243+D244+D245+D246</f>
        <v>0</v>
      </c>
      <c r="E242" s="48">
        <f t="shared" si="114"/>
        <v>0</v>
      </c>
      <c r="F242" s="48">
        <f t="shared" ref="F242:H242" si="115">F243+F244+F245+F246</f>
        <v>0</v>
      </c>
      <c r="G242" s="48">
        <f t="shared" si="115"/>
        <v>0</v>
      </c>
      <c r="H242" s="48">
        <f t="shared" si="115"/>
        <v>0</v>
      </c>
      <c r="I242" s="88" t="s">
        <v>53</v>
      </c>
    </row>
    <row r="243" spans="1:9" ht="16.5" thickBot="1" x14ac:dyDescent="0.3">
      <c r="A243" s="13">
        <v>236</v>
      </c>
      <c r="B243" s="78" t="s">
        <v>5</v>
      </c>
      <c r="C243" s="24">
        <f t="shared" si="111"/>
        <v>0</v>
      </c>
      <c r="D243" s="77">
        <v>0</v>
      </c>
      <c r="E243" s="77">
        <v>0</v>
      </c>
      <c r="F243" s="77">
        <v>0</v>
      </c>
      <c r="G243" s="77">
        <v>0</v>
      </c>
      <c r="H243" s="77">
        <v>0</v>
      </c>
      <c r="I243" s="154"/>
    </row>
    <row r="244" spans="1:9" ht="16.5" thickBot="1" x14ac:dyDescent="0.3">
      <c r="A244" s="13">
        <v>237</v>
      </c>
      <c r="B244" s="42" t="s">
        <v>4</v>
      </c>
      <c r="C244" s="28">
        <f t="shared" si="111"/>
        <v>0</v>
      </c>
      <c r="D244" s="72">
        <v>0</v>
      </c>
      <c r="E244" s="72">
        <v>0</v>
      </c>
      <c r="F244" s="72">
        <v>0</v>
      </c>
      <c r="G244" s="72">
        <v>0</v>
      </c>
      <c r="H244" s="72">
        <v>0</v>
      </c>
      <c r="I244" s="156"/>
    </row>
    <row r="245" spans="1:9" ht="16.5" thickBot="1" x14ac:dyDescent="0.3">
      <c r="A245" s="13">
        <v>238</v>
      </c>
      <c r="B245" s="42" t="s">
        <v>6</v>
      </c>
      <c r="C245" s="28">
        <f t="shared" si="111"/>
        <v>0</v>
      </c>
      <c r="D245" s="72">
        <v>0</v>
      </c>
      <c r="E245" s="72">
        <v>0</v>
      </c>
      <c r="F245" s="72">
        <v>0</v>
      </c>
      <c r="G245" s="72">
        <v>0</v>
      </c>
      <c r="H245" s="72">
        <v>0</v>
      </c>
      <c r="I245" s="156"/>
    </row>
    <row r="246" spans="1:9" ht="16.5" thickBot="1" x14ac:dyDescent="0.3">
      <c r="A246" s="13">
        <v>239</v>
      </c>
      <c r="B246" s="45" t="s">
        <v>38</v>
      </c>
      <c r="C246" s="28">
        <f t="shared" si="111"/>
        <v>0</v>
      </c>
      <c r="D246" s="113">
        <v>0</v>
      </c>
      <c r="E246" s="113">
        <v>0</v>
      </c>
      <c r="F246" s="113">
        <v>0</v>
      </c>
      <c r="G246" s="113">
        <v>0</v>
      </c>
      <c r="H246" s="113">
        <v>0</v>
      </c>
      <c r="I246" s="158"/>
    </row>
    <row r="247" spans="1:9" ht="143.25" customHeight="1" thickBot="1" x14ac:dyDescent="0.25">
      <c r="A247" s="13">
        <v>240</v>
      </c>
      <c r="B247" s="86" t="s">
        <v>168</v>
      </c>
      <c r="C247" s="48">
        <f t="shared" si="111"/>
        <v>0</v>
      </c>
      <c r="D247" s="48">
        <f t="shared" ref="D247:E247" si="116">D248+D249</f>
        <v>0</v>
      </c>
      <c r="E247" s="48">
        <f t="shared" si="116"/>
        <v>0</v>
      </c>
      <c r="F247" s="48">
        <f t="shared" ref="F247:H247" si="117">F248+F249</f>
        <v>0</v>
      </c>
      <c r="G247" s="48">
        <f t="shared" si="117"/>
        <v>0</v>
      </c>
      <c r="H247" s="48">
        <f t="shared" si="117"/>
        <v>0</v>
      </c>
      <c r="I247" s="88" t="s">
        <v>67</v>
      </c>
    </row>
    <row r="248" spans="1:9" ht="16.5" thickBot="1" x14ac:dyDescent="0.3">
      <c r="A248" s="13">
        <v>241</v>
      </c>
      <c r="B248" s="78" t="s">
        <v>4</v>
      </c>
      <c r="C248" s="24">
        <f t="shared" si="111"/>
        <v>0</v>
      </c>
      <c r="D248" s="166">
        <v>0</v>
      </c>
      <c r="E248" s="166">
        <v>0</v>
      </c>
      <c r="F248" s="166">
        <v>0</v>
      </c>
      <c r="G248" s="166">
        <v>0</v>
      </c>
      <c r="H248" s="166">
        <v>0</v>
      </c>
      <c r="I248" s="154"/>
    </row>
    <row r="249" spans="1:9" ht="19.5" thickBot="1" x14ac:dyDescent="0.3">
      <c r="A249" s="13">
        <v>242</v>
      </c>
      <c r="B249" s="107" t="s">
        <v>6</v>
      </c>
      <c r="C249" s="46">
        <f t="shared" si="111"/>
        <v>0</v>
      </c>
      <c r="D249" s="272">
        <v>0</v>
      </c>
      <c r="E249" s="272">
        <v>0</v>
      </c>
      <c r="F249" s="272">
        <v>0</v>
      </c>
      <c r="G249" s="272">
        <v>0</v>
      </c>
      <c r="H249" s="272">
        <v>0</v>
      </c>
      <c r="I249" s="161"/>
    </row>
    <row r="250" spans="1:9" ht="133.5" customHeight="1" thickBot="1" x14ac:dyDescent="0.25">
      <c r="A250" s="13">
        <v>243</v>
      </c>
      <c r="B250" s="86" t="s">
        <v>169</v>
      </c>
      <c r="C250" s="48">
        <f t="shared" si="111"/>
        <v>0</v>
      </c>
      <c r="D250" s="48">
        <v>0</v>
      </c>
      <c r="E250" s="48">
        <v>0</v>
      </c>
      <c r="F250" s="48">
        <v>0</v>
      </c>
      <c r="G250" s="48">
        <v>0</v>
      </c>
      <c r="H250" s="48">
        <v>0</v>
      </c>
      <c r="I250" s="200" t="s">
        <v>92</v>
      </c>
    </row>
    <row r="251" spans="1:9" ht="16.5" thickBot="1" x14ac:dyDescent="0.3">
      <c r="A251" s="13">
        <v>244</v>
      </c>
      <c r="B251" s="36" t="s">
        <v>4</v>
      </c>
      <c r="C251" s="64">
        <f t="shared" si="111"/>
        <v>0</v>
      </c>
      <c r="D251" s="39">
        <v>0</v>
      </c>
      <c r="E251" s="53">
        <v>0</v>
      </c>
      <c r="F251" s="53">
        <v>0</v>
      </c>
      <c r="G251" s="53">
        <v>0</v>
      </c>
      <c r="H251" s="53">
        <v>0</v>
      </c>
      <c r="I251" s="215"/>
    </row>
    <row r="252" spans="1:9" ht="16.5" thickBot="1" x14ac:dyDescent="0.3">
      <c r="A252" s="13">
        <v>245</v>
      </c>
      <c r="B252" s="33" t="s">
        <v>6</v>
      </c>
      <c r="C252" s="64">
        <f>D252+E252+F252+G252+H252</f>
        <v>0</v>
      </c>
      <c r="D252" s="63">
        <v>0</v>
      </c>
      <c r="E252" s="63">
        <v>0</v>
      </c>
      <c r="F252" s="63">
        <v>0</v>
      </c>
      <c r="G252" s="63">
        <v>0</v>
      </c>
      <c r="H252" s="63">
        <v>0</v>
      </c>
      <c r="I252" s="217"/>
    </row>
    <row r="253" spans="1:9" ht="32.25" thickBot="1" x14ac:dyDescent="0.25">
      <c r="A253" s="13">
        <v>246</v>
      </c>
      <c r="B253" s="213" t="s">
        <v>170</v>
      </c>
      <c r="C253" s="48">
        <f>SUM(D253:H253)</f>
        <v>0</v>
      </c>
      <c r="D253" s="48">
        <f t="shared" ref="D253:E253" si="118">D254+D255</f>
        <v>0</v>
      </c>
      <c r="E253" s="48">
        <f t="shared" si="118"/>
        <v>0</v>
      </c>
      <c r="F253" s="48">
        <f t="shared" ref="F253:H253" si="119">F254+F255</f>
        <v>0</v>
      </c>
      <c r="G253" s="48">
        <f t="shared" si="119"/>
        <v>0</v>
      </c>
      <c r="H253" s="48">
        <f t="shared" si="119"/>
        <v>0</v>
      </c>
      <c r="I253" s="200" t="str">
        <f>I183</f>
        <v>п. 4.5.1.3.</v>
      </c>
    </row>
    <row r="254" spans="1:9" ht="16.5" thickBot="1" x14ac:dyDescent="0.25">
      <c r="A254" s="13">
        <v>247</v>
      </c>
      <c r="B254" s="214" t="s">
        <v>4</v>
      </c>
      <c r="C254" s="110">
        <f>D254+E254+G254+F254+H254</f>
        <v>0</v>
      </c>
      <c r="D254" s="166">
        <v>0</v>
      </c>
      <c r="E254" s="77">
        <v>0</v>
      </c>
      <c r="F254" s="77">
        <v>0</v>
      </c>
      <c r="G254" s="77">
        <v>0</v>
      </c>
      <c r="H254" s="77">
        <v>0</v>
      </c>
      <c r="I254" s="215"/>
    </row>
    <row r="255" spans="1:9" ht="16.5" thickBot="1" x14ac:dyDescent="0.25">
      <c r="A255" s="13">
        <v>248</v>
      </c>
      <c r="B255" s="216" t="s">
        <v>6</v>
      </c>
      <c r="C255" s="112">
        <f>SUM(D255:H255)</f>
        <v>0</v>
      </c>
      <c r="D255" s="169">
        <v>0</v>
      </c>
      <c r="E255" s="113">
        <v>0</v>
      </c>
      <c r="F255" s="113">
        <v>0</v>
      </c>
      <c r="G255" s="113">
        <v>0</v>
      </c>
      <c r="H255" s="113">
        <v>0</v>
      </c>
      <c r="I255" s="217"/>
    </row>
    <row r="256" spans="1:9" ht="32.25" thickBot="1" x14ac:dyDescent="0.25">
      <c r="A256" s="13">
        <v>249</v>
      </c>
      <c r="B256" s="86" t="s">
        <v>171</v>
      </c>
      <c r="C256" s="48">
        <f>SUM(D256:H256)</f>
        <v>0</v>
      </c>
      <c r="D256" s="48">
        <f t="shared" ref="D256:E256" si="120">D257+D258</f>
        <v>0</v>
      </c>
      <c r="E256" s="48">
        <f t="shared" si="120"/>
        <v>0</v>
      </c>
      <c r="F256" s="48">
        <f t="shared" ref="F256:H256" si="121">F257+F258</f>
        <v>0</v>
      </c>
      <c r="G256" s="48">
        <f t="shared" si="121"/>
        <v>0</v>
      </c>
      <c r="H256" s="48">
        <f t="shared" si="121"/>
        <v>0</v>
      </c>
      <c r="I256" s="88" t="s">
        <v>61</v>
      </c>
    </row>
    <row r="257" spans="1:9" ht="19.5" thickBot="1" x14ac:dyDescent="0.3">
      <c r="A257" s="13">
        <v>250</v>
      </c>
      <c r="B257" s="36" t="s">
        <v>4</v>
      </c>
      <c r="C257" s="110">
        <f>SUM(D257:H257)</f>
        <v>0</v>
      </c>
      <c r="D257" s="275">
        <v>0</v>
      </c>
      <c r="E257" s="275">
        <v>0</v>
      </c>
      <c r="F257" s="275">
        <v>0</v>
      </c>
      <c r="G257" s="275">
        <v>0</v>
      </c>
      <c r="H257" s="275">
        <v>0</v>
      </c>
      <c r="I257" s="215"/>
    </row>
    <row r="258" spans="1:9" ht="19.5" thickBot="1" x14ac:dyDescent="0.3">
      <c r="A258" s="13">
        <v>251</v>
      </c>
      <c r="B258" s="119" t="s">
        <v>6</v>
      </c>
      <c r="C258" s="76">
        <f>SUM(D258:H258)</f>
        <v>0</v>
      </c>
      <c r="D258" s="327">
        <v>0</v>
      </c>
      <c r="E258" s="327">
        <v>0</v>
      </c>
      <c r="F258" s="327">
        <v>0</v>
      </c>
      <c r="G258" s="327">
        <v>0</v>
      </c>
      <c r="H258" s="327">
        <v>0</v>
      </c>
      <c r="I258" s="102"/>
    </row>
    <row r="259" spans="1:9" ht="79.5" thickBot="1" x14ac:dyDescent="0.3">
      <c r="A259" s="13">
        <v>252</v>
      </c>
      <c r="B259" s="218" t="s">
        <v>172</v>
      </c>
      <c r="C259" s="34">
        <f>C260+C261</f>
        <v>0</v>
      </c>
      <c r="D259" s="48">
        <f t="shared" ref="D259:E259" si="122">D260+D261</f>
        <v>0</v>
      </c>
      <c r="E259" s="48">
        <f t="shared" si="122"/>
        <v>0</v>
      </c>
      <c r="F259" s="48">
        <f t="shared" ref="F259:H259" si="123">F260+F261</f>
        <v>0</v>
      </c>
      <c r="G259" s="48">
        <f t="shared" si="123"/>
        <v>0</v>
      </c>
      <c r="H259" s="48">
        <f t="shared" si="123"/>
        <v>0</v>
      </c>
      <c r="I259" s="163" t="str">
        <f>I253</f>
        <v>п. 4.5.1.3.</v>
      </c>
    </row>
    <row r="260" spans="1:9" ht="16.5" thickBot="1" x14ac:dyDescent="0.3">
      <c r="A260" s="13">
        <v>253</v>
      </c>
      <c r="B260" s="219" t="s">
        <v>4</v>
      </c>
      <c r="C260" s="297">
        <f>SUM(D260:H260)</f>
        <v>0</v>
      </c>
      <c r="D260" s="92">
        <v>0</v>
      </c>
      <c r="E260" s="92">
        <v>0</v>
      </c>
      <c r="F260" s="92">
        <v>0</v>
      </c>
      <c r="G260" s="92">
        <v>0</v>
      </c>
      <c r="H260" s="92">
        <v>0</v>
      </c>
      <c r="I260" s="220"/>
    </row>
    <row r="261" spans="1:9" ht="16.5" thickBot="1" x14ac:dyDescent="0.3">
      <c r="A261" s="13">
        <v>254</v>
      </c>
      <c r="B261" s="219" t="s">
        <v>6</v>
      </c>
      <c r="C261" s="297">
        <f>SUM(D261:H261)</f>
        <v>0</v>
      </c>
      <c r="D261" s="92">
        <v>0</v>
      </c>
      <c r="E261" s="92">
        <v>0</v>
      </c>
      <c r="F261" s="92">
        <v>0</v>
      </c>
      <c r="G261" s="92">
        <v>0</v>
      </c>
      <c r="H261" s="92">
        <v>0</v>
      </c>
      <c r="I261" s="220"/>
    </row>
    <row r="262" spans="1:9" ht="87" customHeight="1" thickBot="1" x14ac:dyDescent="0.3">
      <c r="A262" s="13">
        <v>255</v>
      </c>
      <c r="B262" s="218" t="s">
        <v>173</v>
      </c>
      <c r="C262" s="34">
        <f>SUM(D262:H262)</f>
        <v>0</v>
      </c>
      <c r="D262" s="48">
        <f t="shared" ref="D262:E262" si="124">D263+D264</f>
        <v>0</v>
      </c>
      <c r="E262" s="172">
        <f t="shared" si="124"/>
        <v>0</v>
      </c>
      <c r="F262" s="172">
        <f t="shared" ref="F262:H262" si="125">F263+F264</f>
        <v>0</v>
      </c>
      <c r="G262" s="172">
        <f t="shared" si="125"/>
        <v>0</v>
      </c>
      <c r="H262" s="172">
        <f t="shared" si="125"/>
        <v>0</v>
      </c>
      <c r="I262" s="88" t="s">
        <v>91</v>
      </c>
    </row>
    <row r="263" spans="1:9" ht="16.5" thickBot="1" x14ac:dyDescent="0.3">
      <c r="A263" s="13">
        <v>256</v>
      </c>
      <c r="B263" s="219" t="s">
        <v>4</v>
      </c>
      <c r="C263" s="297">
        <f>D263+E263+F263+G263+H263</f>
        <v>0</v>
      </c>
      <c r="D263" s="92">
        <v>0</v>
      </c>
      <c r="E263" s="100">
        <v>0</v>
      </c>
      <c r="F263" s="100">
        <v>0</v>
      </c>
      <c r="G263" s="100">
        <v>0</v>
      </c>
      <c r="H263" s="93">
        <v>0</v>
      </c>
      <c r="I263" s="220"/>
    </row>
    <row r="264" spans="1:9" ht="19.5" thickBot="1" x14ac:dyDescent="0.3">
      <c r="A264" s="13">
        <v>257</v>
      </c>
      <c r="B264" s="219" t="s">
        <v>6</v>
      </c>
      <c r="C264" s="297">
        <f>SUM(D264:H264)</f>
        <v>0</v>
      </c>
      <c r="D264" s="310">
        <v>0</v>
      </c>
      <c r="E264" s="310">
        <v>0</v>
      </c>
      <c r="F264" s="310">
        <v>0</v>
      </c>
      <c r="G264" s="310">
        <v>0</v>
      </c>
      <c r="H264" s="311">
        <v>0</v>
      </c>
      <c r="I264" s="220"/>
    </row>
    <row r="265" spans="1:9" ht="69.75" customHeight="1" thickBot="1" x14ac:dyDescent="0.3">
      <c r="A265" s="13">
        <v>258</v>
      </c>
      <c r="B265" s="218" t="s">
        <v>174</v>
      </c>
      <c r="C265" s="34">
        <f>SUM(D265:H265)</f>
        <v>0</v>
      </c>
      <c r="D265" s="48">
        <f t="shared" ref="D265:E265" si="126">D266+D267</f>
        <v>0</v>
      </c>
      <c r="E265" s="172">
        <f t="shared" si="126"/>
        <v>0</v>
      </c>
      <c r="F265" s="172">
        <f t="shared" ref="F265:H265" si="127">F266+F267</f>
        <v>0</v>
      </c>
      <c r="G265" s="172">
        <f t="shared" si="127"/>
        <v>0</v>
      </c>
      <c r="H265" s="172">
        <f t="shared" si="127"/>
        <v>0</v>
      </c>
      <c r="I265" s="88" t="s">
        <v>115</v>
      </c>
    </row>
    <row r="266" spans="1:9" ht="16.5" thickBot="1" x14ac:dyDescent="0.3">
      <c r="A266" s="13">
        <v>259</v>
      </c>
      <c r="B266" s="219" t="s">
        <v>4</v>
      </c>
      <c r="C266" s="297">
        <f>D266+E266+F266+G266+H266</f>
        <v>0</v>
      </c>
      <c r="D266" s="92">
        <v>0</v>
      </c>
      <c r="E266" s="100">
        <v>0</v>
      </c>
      <c r="F266" s="100">
        <v>0</v>
      </c>
      <c r="G266" s="100">
        <v>0</v>
      </c>
      <c r="H266" s="100">
        <v>0</v>
      </c>
      <c r="I266" s="220"/>
    </row>
    <row r="267" spans="1:9" ht="19.5" thickBot="1" x14ac:dyDescent="0.3">
      <c r="A267" s="13">
        <v>260</v>
      </c>
      <c r="B267" s="219" t="s">
        <v>6</v>
      </c>
      <c r="C267" s="297">
        <f>SUM(D267+E267+F267+G267+H267)</f>
        <v>0</v>
      </c>
      <c r="D267" s="262">
        <v>0</v>
      </c>
      <c r="E267" s="262">
        <v>0</v>
      </c>
      <c r="F267" s="262">
        <v>0</v>
      </c>
      <c r="G267" s="262">
        <v>0</v>
      </c>
      <c r="H267" s="262">
        <v>0</v>
      </c>
      <c r="I267" s="220"/>
    </row>
    <row r="268" spans="1:9" ht="55.5" customHeight="1" thickBot="1" x14ac:dyDescent="0.3">
      <c r="A268" s="13">
        <v>261</v>
      </c>
      <c r="B268" s="218" t="s">
        <v>175</v>
      </c>
      <c r="C268" s="34">
        <f>SUM(D268:H268)</f>
        <v>0</v>
      </c>
      <c r="D268" s="48">
        <f t="shared" ref="D268:E268" si="128">D269+D270</f>
        <v>0</v>
      </c>
      <c r="E268" s="172">
        <f t="shared" si="128"/>
        <v>0</v>
      </c>
      <c r="F268" s="172">
        <f t="shared" ref="F268:H268" si="129">F269+F270</f>
        <v>0</v>
      </c>
      <c r="G268" s="172">
        <f t="shared" si="129"/>
        <v>0</v>
      </c>
      <c r="H268" s="172">
        <f t="shared" si="129"/>
        <v>0</v>
      </c>
      <c r="I268" s="88" t="s">
        <v>115</v>
      </c>
    </row>
    <row r="269" spans="1:9" ht="16.5" thickBot="1" x14ac:dyDescent="0.3">
      <c r="A269" s="13">
        <v>262</v>
      </c>
      <c r="B269" s="219" t="s">
        <v>4</v>
      </c>
      <c r="C269" s="297">
        <f>D269+E269+F269+G269+H269</f>
        <v>0</v>
      </c>
      <c r="D269" s="92">
        <v>0</v>
      </c>
      <c r="E269" s="100">
        <v>0</v>
      </c>
      <c r="F269" s="100">
        <v>0</v>
      </c>
      <c r="G269" s="92">
        <v>0</v>
      </c>
      <c r="H269" s="93">
        <v>0</v>
      </c>
      <c r="I269" s="220"/>
    </row>
    <row r="270" spans="1:9" ht="19.5" thickBot="1" x14ac:dyDescent="0.3">
      <c r="A270" s="13">
        <v>263</v>
      </c>
      <c r="B270" s="219" t="s">
        <v>6</v>
      </c>
      <c r="C270" s="297">
        <f>SUM(D270:H270)</f>
        <v>0</v>
      </c>
      <c r="D270" s="262">
        <v>0</v>
      </c>
      <c r="E270" s="262">
        <v>0</v>
      </c>
      <c r="F270" s="262">
        <v>0</v>
      </c>
      <c r="G270" s="262">
        <v>0</v>
      </c>
      <c r="H270" s="263">
        <v>0</v>
      </c>
      <c r="I270" s="220"/>
    </row>
    <row r="271" spans="1:9" ht="32.25" thickBot="1" x14ac:dyDescent="0.3">
      <c r="A271" s="13">
        <v>264</v>
      </c>
      <c r="B271" s="218" t="s">
        <v>176</v>
      </c>
      <c r="C271" s="34">
        <f>SUM(D271+E271+F271+G271+H271)</f>
        <v>0</v>
      </c>
      <c r="D271" s="48">
        <f t="shared" ref="D271:E271" si="130">D272+D273</f>
        <v>0</v>
      </c>
      <c r="E271" s="172">
        <f t="shared" si="130"/>
        <v>0</v>
      </c>
      <c r="F271" s="172">
        <f t="shared" ref="F271" si="131">F272+F273</f>
        <v>0</v>
      </c>
      <c r="G271" s="172"/>
      <c r="H271" s="172"/>
      <c r="I271" s="88" t="s">
        <v>115</v>
      </c>
    </row>
    <row r="272" spans="1:9" ht="16.5" thickBot="1" x14ac:dyDescent="0.3">
      <c r="A272" s="13">
        <v>265</v>
      </c>
      <c r="B272" s="219" t="s">
        <v>4</v>
      </c>
      <c r="C272" s="297">
        <f>D272+E272+F272+G272+H272</f>
        <v>0</v>
      </c>
      <c r="D272" s="92">
        <v>0</v>
      </c>
      <c r="E272" s="100">
        <v>0</v>
      </c>
      <c r="F272" s="100">
        <v>0</v>
      </c>
      <c r="G272" s="100">
        <v>0</v>
      </c>
      <c r="H272" s="100">
        <v>0</v>
      </c>
      <c r="I272" s="220"/>
    </row>
    <row r="273" spans="1:10" ht="19.5" thickBot="1" x14ac:dyDescent="0.3">
      <c r="A273" s="13">
        <v>266</v>
      </c>
      <c r="B273" s="219" t="s">
        <v>6</v>
      </c>
      <c r="C273" s="297">
        <f t="shared" ref="C273:C282" si="132">SUM(D273:H273)</f>
        <v>0</v>
      </c>
      <c r="D273" s="310">
        <v>0</v>
      </c>
      <c r="E273" s="310">
        <v>0</v>
      </c>
      <c r="F273" s="310">
        <v>0</v>
      </c>
      <c r="G273" s="310">
        <v>0</v>
      </c>
      <c r="H273" s="310">
        <v>0</v>
      </c>
      <c r="I273" s="220"/>
    </row>
    <row r="274" spans="1:10" ht="63.75" thickBot="1" x14ac:dyDescent="0.25">
      <c r="A274" s="13">
        <v>267</v>
      </c>
      <c r="B274" s="86" t="s">
        <v>177</v>
      </c>
      <c r="C274" s="48">
        <f t="shared" si="132"/>
        <v>0</v>
      </c>
      <c r="D274" s="48">
        <f t="shared" ref="D274:E274" si="133">D275+D276</f>
        <v>0</v>
      </c>
      <c r="E274" s="48">
        <f t="shared" si="133"/>
        <v>0</v>
      </c>
      <c r="F274" s="48">
        <f t="shared" ref="F274:H274" si="134">F275+F276</f>
        <v>0</v>
      </c>
      <c r="G274" s="48">
        <f t="shared" si="134"/>
        <v>0</v>
      </c>
      <c r="H274" s="48">
        <f t="shared" si="134"/>
        <v>0</v>
      </c>
      <c r="I274" s="88" t="s">
        <v>61</v>
      </c>
    </row>
    <row r="275" spans="1:10" ht="19.5" thickBot="1" x14ac:dyDescent="0.3">
      <c r="A275" s="13">
        <v>268</v>
      </c>
      <c r="B275" s="36" t="s">
        <v>4</v>
      </c>
      <c r="C275" s="299">
        <f t="shared" si="132"/>
        <v>0</v>
      </c>
      <c r="D275" s="275">
        <v>0</v>
      </c>
      <c r="E275" s="275">
        <v>0</v>
      </c>
      <c r="F275" s="275">
        <v>0</v>
      </c>
      <c r="G275" s="275">
        <v>0</v>
      </c>
      <c r="H275" s="275">
        <v>0</v>
      </c>
      <c r="I275" s="215"/>
    </row>
    <row r="276" spans="1:10" ht="19.5" thickBot="1" x14ac:dyDescent="0.3">
      <c r="A276" s="13">
        <v>269</v>
      </c>
      <c r="B276" s="119" t="s">
        <v>6</v>
      </c>
      <c r="C276" s="76">
        <f t="shared" si="132"/>
        <v>0</v>
      </c>
      <c r="D276" s="327">
        <v>0</v>
      </c>
      <c r="E276" s="327">
        <v>0</v>
      </c>
      <c r="F276" s="327">
        <v>0</v>
      </c>
      <c r="G276" s="327">
        <v>0</v>
      </c>
      <c r="H276" s="327">
        <v>0</v>
      </c>
      <c r="I276" s="102"/>
    </row>
    <row r="277" spans="1:10" ht="32.25" thickBot="1" x14ac:dyDescent="0.25">
      <c r="A277" s="13">
        <v>270</v>
      </c>
      <c r="B277" s="86" t="s">
        <v>178</v>
      </c>
      <c r="C277" s="48">
        <f t="shared" si="132"/>
        <v>0</v>
      </c>
      <c r="D277" s="48">
        <f t="shared" ref="D277:E277" si="135">D278+D279</f>
        <v>0</v>
      </c>
      <c r="E277" s="48">
        <f t="shared" si="135"/>
        <v>0</v>
      </c>
      <c r="F277" s="48">
        <f t="shared" ref="F277:H277" si="136">F278+F279</f>
        <v>0</v>
      </c>
      <c r="G277" s="48">
        <f t="shared" si="136"/>
        <v>0</v>
      </c>
      <c r="H277" s="48">
        <f t="shared" si="136"/>
        <v>0</v>
      </c>
      <c r="I277" s="88" t="s">
        <v>61</v>
      </c>
    </row>
    <row r="278" spans="1:10" ht="19.5" thickBot="1" x14ac:dyDescent="0.3">
      <c r="A278" s="13">
        <v>271</v>
      </c>
      <c r="B278" s="36" t="s">
        <v>4</v>
      </c>
      <c r="C278" s="110">
        <f t="shared" si="132"/>
        <v>0</v>
      </c>
      <c r="D278" s="275">
        <v>0</v>
      </c>
      <c r="E278" s="275">
        <v>0</v>
      </c>
      <c r="F278" s="275">
        <v>0</v>
      </c>
      <c r="G278" s="275">
        <v>0</v>
      </c>
      <c r="H278" s="275">
        <v>0</v>
      </c>
      <c r="I278" s="215"/>
    </row>
    <row r="279" spans="1:10" ht="19.5" thickBot="1" x14ac:dyDescent="0.3">
      <c r="A279" s="13">
        <v>272</v>
      </c>
      <c r="B279" s="119" t="s">
        <v>6</v>
      </c>
      <c r="C279" s="76">
        <f t="shared" si="132"/>
        <v>0</v>
      </c>
      <c r="D279" s="327">
        <v>0</v>
      </c>
      <c r="E279" s="327">
        <v>0</v>
      </c>
      <c r="F279" s="327">
        <v>0</v>
      </c>
      <c r="G279" s="327">
        <v>0</v>
      </c>
      <c r="H279" s="327">
        <v>0</v>
      </c>
      <c r="I279" s="102"/>
    </row>
    <row r="280" spans="1:10" ht="48" thickBot="1" x14ac:dyDescent="0.25">
      <c r="A280" s="13">
        <v>273</v>
      </c>
      <c r="B280" s="86" t="s">
        <v>179</v>
      </c>
      <c r="C280" s="48">
        <f t="shared" si="132"/>
        <v>717</v>
      </c>
      <c r="D280" s="48">
        <f t="shared" ref="D280:H280" si="137">D281+D282</f>
        <v>381</v>
      </c>
      <c r="E280" s="48">
        <f t="shared" si="137"/>
        <v>336</v>
      </c>
      <c r="F280" s="48">
        <f t="shared" si="137"/>
        <v>0</v>
      </c>
      <c r="G280" s="48">
        <f t="shared" si="137"/>
        <v>0</v>
      </c>
      <c r="H280" s="48">
        <f t="shared" si="137"/>
        <v>0</v>
      </c>
      <c r="I280" s="88" t="s">
        <v>61</v>
      </c>
    </row>
    <row r="281" spans="1:10" ht="19.5" thickBot="1" x14ac:dyDescent="0.3">
      <c r="A281" s="13">
        <v>274</v>
      </c>
      <c r="B281" s="36" t="s">
        <v>4</v>
      </c>
      <c r="C281" s="110">
        <f t="shared" si="132"/>
        <v>0</v>
      </c>
      <c r="D281" s="275">
        <v>0</v>
      </c>
      <c r="E281" s="275">
        <v>0</v>
      </c>
      <c r="F281" s="275">
        <v>0</v>
      </c>
      <c r="G281" s="275">
        <v>0</v>
      </c>
      <c r="H281" s="275">
        <v>0</v>
      </c>
      <c r="I281" s="215"/>
    </row>
    <row r="282" spans="1:10" ht="19.5" thickBot="1" x14ac:dyDescent="0.3">
      <c r="A282" s="13">
        <v>275</v>
      </c>
      <c r="B282" s="119" t="s">
        <v>6</v>
      </c>
      <c r="C282" s="76">
        <f t="shared" si="132"/>
        <v>717</v>
      </c>
      <c r="D282" s="327">
        <v>381</v>
      </c>
      <c r="E282" s="327">
        <v>336</v>
      </c>
      <c r="F282" s="327">
        <v>0</v>
      </c>
      <c r="G282" s="327">
        <v>0</v>
      </c>
      <c r="H282" s="327">
        <v>0</v>
      </c>
      <c r="I282" s="102"/>
    </row>
    <row r="283" spans="1:10" ht="16.5" thickBot="1" x14ac:dyDescent="0.3">
      <c r="A283" s="13">
        <v>276</v>
      </c>
      <c r="B283" s="357" t="s">
        <v>111</v>
      </c>
      <c r="C283" s="357"/>
      <c r="D283" s="357"/>
      <c r="E283" s="357"/>
      <c r="F283" s="357"/>
      <c r="G283" s="357"/>
      <c r="H283" s="357"/>
      <c r="I283" s="358"/>
    </row>
    <row r="284" spans="1:10" ht="16.5" thickBot="1" x14ac:dyDescent="0.3">
      <c r="A284" s="13">
        <v>277</v>
      </c>
      <c r="B284" s="195" t="s">
        <v>36</v>
      </c>
      <c r="C284" s="48">
        <f>SUM(D284:H284)</f>
        <v>99243</v>
      </c>
      <c r="D284" s="48">
        <f>D285+D286+D287</f>
        <v>33081</v>
      </c>
      <c r="E284" s="48">
        <f>E285+E286+E287</f>
        <v>33081</v>
      </c>
      <c r="F284" s="48">
        <f>F285+F286+F287</f>
        <v>33081</v>
      </c>
      <c r="G284" s="48">
        <f>G285+G286+G287</f>
        <v>0</v>
      </c>
      <c r="H284" s="48">
        <f>H285+H286+H287</f>
        <v>0</v>
      </c>
      <c r="I284" s="130"/>
    </row>
    <row r="285" spans="1:10" s="3" customFormat="1" ht="16.5" thickBot="1" x14ac:dyDescent="0.25">
      <c r="A285" s="13">
        <v>278</v>
      </c>
      <c r="B285" s="52" t="s">
        <v>5</v>
      </c>
      <c r="C285" s="37">
        <f>SUM(D285:H285)</f>
        <v>0</v>
      </c>
      <c r="D285" s="53">
        <v>0</v>
      </c>
      <c r="E285" s="53">
        <v>0</v>
      </c>
      <c r="F285" s="53">
        <v>0</v>
      </c>
      <c r="G285" s="53">
        <v>0</v>
      </c>
      <c r="H285" s="53">
        <v>0</v>
      </c>
      <c r="I285" s="154"/>
      <c r="J285" s="4"/>
    </row>
    <row r="286" spans="1:10" s="3" customFormat="1" ht="16.5" thickBot="1" x14ac:dyDescent="0.25">
      <c r="A286" s="13">
        <v>279</v>
      </c>
      <c r="B286" s="56" t="s">
        <v>4</v>
      </c>
      <c r="C286" s="28">
        <f>SUM(D286:H286)</f>
        <v>0</v>
      </c>
      <c r="D286" s="57">
        <f>D295</f>
        <v>0</v>
      </c>
      <c r="E286" s="57">
        <f>E295</f>
        <v>0</v>
      </c>
      <c r="F286" s="57">
        <f t="shared" ref="F286:H286" si="138">F295</f>
        <v>0</v>
      </c>
      <c r="G286" s="57">
        <f t="shared" si="138"/>
        <v>0</v>
      </c>
      <c r="H286" s="57">
        <f t="shared" si="138"/>
        <v>0</v>
      </c>
      <c r="I286" s="156"/>
      <c r="J286" s="4"/>
    </row>
    <row r="287" spans="1:10" s="3" customFormat="1" ht="16.5" thickBot="1" x14ac:dyDescent="0.25">
      <c r="A287" s="13">
        <v>280</v>
      </c>
      <c r="B287" s="61" t="s">
        <v>6</v>
      </c>
      <c r="C287" s="28">
        <f>SUM(D287:H287)</f>
        <v>99243</v>
      </c>
      <c r="D287" s="57">
        <f t="shared" ref="D287:E287" si="139">D292</f>
        <v>33081</v>
      </c>
      <c r="E287" s="57">
        <f t="shared" si="139"/>
        <v>33081</v>
      </c>
      <c r="F287" s="57">
        <f t="shared" ref="F287:H287" si="140">F292</f>
        <v>33081</v>
      </c>
      <c r="G287" s="57">
        <f t="shared" si="140"/>
        <v>0</v>
      </c>
      <c r="H287" s="57">
        <f t="shared" si="140"/>
        <v>0</v>
      </c>
      <c r="I287" s="156"/>
      <c r="J287" s="4"/>
    </row>
    <row r="288" spans="1:10" ht="16.5" thickBot="1" x14ac:dyDescent="0.25">
      <c r="A288" s="13">
        <v>281</v>
      </c>
      <c r="B288" s="359" t="s">
        <v>55</v>
      </c>
      <c r="C288" s="362"/>
      <c r="D288" s="359"/>
      <c r="E288" s="359"/>
      <c r="F288" s="359"/>
      <c r="G288" s="359"/>
      <c r="H288" s="359"/>
      <c r="I288" s="363"/>
    </row>
    <row r="289" spans="1:9" ht="16.5" thickBot="1" x14ac:dyDescent="0.3">
      <c r="A289" s="13">
        <v>282</v>
      </c>
      <c r="B289" s="78" t="s">
        <v>34</v>
      </c>
      <c r="C289" s="37">
        <f t="shared" ref="C289:C303" si="141">SUM(D289:H289)</f>
        <v>99243</v>
      </c>
      <c r="D289" s="39">
        <f>D292</f>
        <v>33081</v>
      </c>
      <c r="E289" s="39">
        <f>E292</f>
        <v>33081</v>
      </c>
      <c r="F289" s="39">
        <f t="shared" ref="F289:H289" si="142">F292</f>
        <v>33081</v>
      </c>
      <c r="G289" s="39">
        <f t="shared" si="142"/>
        <v>0</v>
      </c>
      <c r="H289" s="39">
        <f t="shared" si="142"/>
        <v>0</v>
      </c>
      <c r="I289" s="306"/>
    </row>
    <row r="290" spans="1:9" ht="16.5" thickBot="1" x14ac:dyDescent="0.25">
      <c r="A290" s="13">
        <v>283</v>
      </c>
      <c r="B290" s="52" t="s">
        <v>5</v>
      </c>
      <c r="C290" s="28">
        <f t="shared" si="141"/>
        <v>0</v>
      </c>
      <c r="D290" s="57">
        <f>SUM(D298)</f>
        <v>0</v>
      </c>
      <c r="E290" s="57">
        <f>SUM(E298)</f>
        <v>0</v>
      </c>
      <c r="F290" s="57">
        <f t="shared" ref="F290:H290" si="143">SUM(F298)</f>
        <v>0</v>
      </c>
      <c r="G290" s="57">
        <f t="shared" si="143"/>
        <v>0</v>
      </c>
      <c r="H290" s="57">
        <f t="shared" si="143"/>
        <v>0</v>
      </c>
      <c r="I290" s="156"/>
    </row>
    <row r="291" spans="1:9" ht="16.5" thickBot="1" x14ac:dyDescent="0.25">
      <c r="A291" s="13">
        <v>284</v>
      </c>
      <c r="B291" s="56" t="s">
        <v>4</v>
      </c>
      <c r="C291" s="28">
        <f t="shared" si="141"/>
        <v>0</v>
      </c>
      <c r="D291" s="57">
        <f>SUM(D296+D301)</f>
        <v>0</v>
      </c>
      <c r="E291" s="57">
        <f>SUM(E296+E301)</f>
        <v>0</v>
      </c>
      <c r="F291" s="57">
        <f t="shared" ref="F291:H291" si="144">SUM(F296+F301)</f>
        <v>0</v>
      </c>
      <c r="G291" s="57">
        <f t="shared" si="144"/>
        <v>0</v>
      </c>
      <c r="H291" s="57">
        <f t="shared" si="144"/>
        <v>0</v>
      </c>
      <c r="I291" s="156"/>
    </row>
    <row r="292" spans="1:9" ht="16.5" thickBot="1" x14ac:dyDescent="0.3">
      <c r="A292" s="13">
        <v>285</v>
      </c>
      <c r="B292" s="45" t="s">
        <v>6</v>
      </c>
      <c r="C292" s="46">
        <f t="shared" si="141"/>
        <v>99243</v>
      </c>
      <c r="D292" s="220">
        <f t="shared" ref="D292:H293" si="145">D293</f>
        <v>33081</v>
      </c>
      <c r="E292" s="220">
        <f t="shared" si="145"/>
        <v>33081</v>
      </c>
      <c r="F292" s="220">
        <f t="shared" si="145"/>
        <v>33081</v>
      </c>
      <c r="G292" s="220">
        <f t="shared" si="145"/>
        <v>0</v>
      </c>
      <c r="H292" s="220">
        <f t="shared" si="145"/>
        <v>0</v>
      </c>
      <c r="I292" s="201"/>
    </row>
    <row r="293" spans="1:9" s="2" customFormat="1" ht="32.25" thickBot="1" x14ac:dyDescent="0.3">
      <c r="A293" s="13">
        <v>286</v>
      </c>
      <c r="B293" s="199" t="s">
        <v>90</v>
      </c>
      <c r="C293" s="34">
        <f t="shared" si="141"/>
        <v>99243</v>
      </c>
      <c r="D293" s="48">
        <f t="shared" si="145"/>
        <v>33081</v>
      </c>
      <c r="E293" s="48">
        <f t="shared" si="145"/>
        <v>33081</v>
      </c>
      <c r="F293" s="48">
        <f t="shared" si="145"/>
        <v>33081</v>
      </c>
      <c r="G293" s="48">
        <f t="shared" si="145"/>
        <v>0</v>
      </c>
      <c r="H293" s="48">
        <f t="shared" si="145"/>
        <v>0</v>
      </c>
      <c r="I293" s="298" t="s">
        <v>89</v>
      </c>
    </row>
    <row r="294" spans="1:9" ht="19.5" thickBot="1" x14ac:dyDescent="0.3">
      <c r="A294" s="13">
        <v>287</v>
      </c>
      <c r="B294" s="221" t="s">
        <v>6</v>
      </c>
      <c r="C294" s="53">
        <f t="shared" si="141"/>
        <v>99243</v>
      </c>
      <c r="D294" s="301">
        <v>33081</v>
      </c>
      <c r="E294" s="301">
        <v>33081</v>
      </c>
      <c r="F294" s="301">
        <v>33081</v>
      </c>
      <c r="G294" s="318">
        <v>0</v>
      </c>
      <c r="H294" s="318">
        <v>0</v>
      </c>
      <c r="I294" s="222"/>
    </row>
    <row r="295" spans="1:9" ht="63.75" thickBot="1" x14ac:dyDescent="0.3">
      <c r="A295" s="13">
        <v>288</v>
      </c>
      <c r="B295" s="223" t="s">
        <v>76</v>
      </c>
      <c r="C295" s="48">
        <f t="shared" si="141"/>
        <v>0</v>
      </c>
      <c r="D295" s="48">
        <f t="shared" ref="D295:H295" si="146">D296</f>
        <v>0</v>
      </c>
      <c r="E295" s="48">
        <f t="shared" si="146"/>
        <v>0</v>
      </c>
      <c r="F295" s="48">
        <f t="shared" si="146"/>
        <v>0</v>
      </c>
      <c r="G295" s="48">
        <f t="shared" si="146"/>
        <v>0</v>
      </c>
      <c r="H295" s="48">
        <f t="shared" si="146"/>
        <v>0</v>
      </c>
      <c r="I295" s="224" t="s">
        <v>89</v>
      </c>
    </row>
    <row r="296" spans="1:9" ht="16.5" thickBot="1" x14ac:dyDescent="0.3">
      <c r="A296" s="13">
        <v>289</v>
      </c>
      <c r="B296" s="225" t="s">
        <v>4</v>
      </c>
      <c r="C296" s="34">
        <f t="shared" si="141"/>
        <v>0</v>
      </c>
      <c r="D296" s="92">
        <v>0</v>
      </c>
      <c r="E296" s="92">
        <v>0</v>
      </c>
      <c r="F296" s="173">
        <v>0</v>
      </c>
      <c r="G296" s="173">
        <v>0</v>
      </c>
      <c r="H296" s="173">
        <v>0</v>
      </c>
      <c r="I296" s="226"/>
    </row>
    <row r="297" spans="1:9" ht="122.25" customHeight="1" thickBot="1" x14ac:dyDescent="0.3">
      <c r="A297" s="13">
        <v>290</v>
      </c>
      <c r="B297" s="218" t="s">
        <v>129</v>
      </c>
      <c r="C297" s="48">
        <f t="shared" si="141"/>
        <v>0</v>
      </c>
      <c r="D297" s="88">
        <f t="shared" ref="D297:E297" si="147">D298+D299</f>
        <v>0</v>
      </c>
      <c r="E297" s="48">
        <f t="shared" si="147"/>
        <v>0</v>
      </c>
      <c r="F297" s="48"/>
      <c r="G297" s="48"/>
      <c r="H297" s="98"/>
      <c r="I297" s="227" t="s">
        <v>79</v>
      </c>
    </row>
    <row r="298" spans="1:9" ht="19.5" thickBot="1" x14ac:dyDescent="0.3">
      <c r="A298" s="13">
        <v>291</v>
      </c>
      <c r="B298" s="228" t="s">
        <v>5</v>
      </c>
      <c r="C298" s="34">
        <f t="shared" si="141"/>
        <v>0</v>
      </c>
      <c r="D298" s="271">
        <v>0</v>
      </c>
      <c r="E298" s="292">
        <v>0</v>
      </c>
      <c r="F298" s="292">
        <v>0</v>
      </c>
      <c r="G298" s="292">
        <v>0</v>
      </c>
      <c r="H298" s="263">
        <v>0</v>
      </c>
      <c r="I298" s="229"/>
    </row>
    <row r="299" spans="1:9" ht="16.5" thickBot="1" x14ac:dyDescent="0.3">
      <c r="A299" s="13">
        <v>292</v>
      </c>
      <c r="B299" s="228" t="s">
        <v>6</v>
      </c>
      <c r="C299" s="34">
        <f t="shared" si="141"/>
        <v>0</v>
      </c>
      <c r="D299" s="173">
        <v>0</v>
      </c>
      <c r="E299" s="92">
        <v>0</v>
      </c>
      <c r="F299" s="92">
        <v>0</v>
      </c>
      <c r="G299" s="92">
        <v>0</v>
      </c>
      <c r="H299" s="93">
        <v>0</v>
      </c>
      <c r="I299" s="229"/>
    </row>
    <row r="300" spans="1:9" ht="79.5" thickBot="1" x14ac:dyDescent="0.3">
      <c r="A300" s="13">
        <v>293</v>
      </c>
      <c r="B300" s="218" t="s">
        <v>98</v>
      </c>
      <c r="C300" s="48">
        <f t="shared" si="141"/>
        <v>0</v>
      </c>
      <c r="D300" s="88">
        <f t="shared" ref="D300:H302" si="148">D301</f>
        <v>0</v>
      </c>
      <c r="E300" s="98">
        <f t="shared" si="148"/>
        <v>0</v>
      </c>
      <c r="F300" s="48">
        <f t="shared" si="148"/>
        <v>0</v>
      </c>
      <c r="G300" s="48">
        <f t="shared" si="148"/>
        <v>0</v>
      </c>
      <c r="H300" s="98">
        <f t="shared" si="148"/>
        <v>0</v>
      </c>
      <c r="I300" s="230" t="s">
        <v>89</v>
      </c>
    </row>
    <row r="301" spans="1:9" ht="19.5" thickBot="1" x14ac:dyDescent="0.3">
      <c r="A301" s="13">
        <v>294</v>
      </c>
      <c r="B301" s="228" t="s">
        <v>4</v>
      </c>
      <c r="C301" s="34">
        <f t="shared" si="141"/>
        <v>0</v>
      </c>
      <c r="D301" s="262">
        <v>0</v>
      </c>
      <c r="E301" s="263">
        <v>0</v>
      </c>
      <c r="F301" s="292">
        <v>0</v>
      </c>
      <c r="G301" s="292">
        <v>0</v>
      </c>
      <c r="H301" s="263">
        <v>0</v>
      </c>
      <c r="I301" s="229"/>
    </row>
    <row r="302" spans="1:9" ht="48" thickBot="1" x14ac:dyDescent="0.3">
      <c r="A302" s="13">
        <v>295</v>
      </c>
      <c r="B302" s="218" t="s">
        <v>108</v>
      </c>
      <c r="C302" s="34">
        <f t="shared" si="141"/>
        <v>0</v>
      </c>
      <c r="D302" s="48">
        <f t="shared" si="148"/>
        <v>0</v>
      </c>
      <c r="E302" s="48">
        <f t="shared" si="148"/>
        <v>0</v>
      </c>
      <c r="F302" s="48">
        <f t="shared" si="148"/>
        <v>0</v>
      </c>
      <c r="G302" s="48">
        <f t="shared" si="148"/>
        <v>0</v>
      </c>
      <c r="H302" s="48">
        <f t="shared" si="148"/>
        <v>0</v>
      </c>
      <c r="I302" s="230" t="s">
        <v>89</v>
      </c>
    </row>
    <row r="303" spans="1:9" ht="19.5" thickBot="1" x14ac:dyDescent="0.3">
      <c r="A303" s="13">
        <v>296</v>
      </c>
      <c r="B303" s="228" t="s">
        <v>6</v>
      </c>
      <c r="C303" s="34">
        <f t="shared" si="141"/>
        <v>0</v>
      </c>
      <c r="D303" s="262">
        <v>0</v>
      </c>
      <c r="E303" s="262">
        <v>0</v>
      </c>
      <c r="F303" s="262">
        <v>0</v>
      </c>
      <c r="G303" s="262">
        <v>0</v>
      </c>
      <c r="H303" s="263">
        <v>0</v>
      </c>
      <c r="I303" s="229"/>
    </row>
    <row r="304" spans="1:9" ht="16.5" customHeight="1" thickBot="1" x14ac:dyDescent="0.3">
      <c r="A304" s="13">
        <v>297</v>
      </c>
      <c r="B304" s="373" t="s">
        <v>112</v>
      </c>
      <c r="C304" s="373"/>
      <c r="D304" s="373"/>
      <c r="E304" s="373"/>
      <c r="F304" s="373"/>
      <c r="G304" s="373"/>
      <c r="H304" s="373"/>
      <c r="I304" s="374"/>
    </row>
    <row r="305" spans="1:9" ht="16.5" thickBot="1" x14ac:dyDescent="0.3">
      <c r="A305" s="13">
        <v>298</v>
      </c>
      <c r="B305" s="239" t="s">
        <v>69</v>
      </c>
      <c r="C305" s="243">
        <f>SUM(D305:H305)</f>
        <v>52137</v>
      </c>
      <c r="D305" s="240">
        <f t="shared" ref="D305:E305" si="149">D307</f>
        <v>17379</v>
      </c>
      <c r="E305" s="240">
        <f t="shared" si="149"/>
        <v>17379</v>
      </c>
      <c r="F305" s="240">
        <f t="shared" ref="F305:H305" si="150">F307</f>
        <v>17379</v>
      </c>
      <c r="G305" s="240">
        <f t="shared" si="150"/>
        <v>0</v>
      </c>
      <c r="H305" s="240">
        <f t="shared" si="150"/>
        <v>0</v>
      </c>
      <c r="I305" s="241"/>
    </row>
    <row r="306" spans="1:9" ht="16.5" thickBot="1" x14ac:dyDescent="0.3">
      <c r="A306" s="13">
        <v>299</v>
      </c>
      <c r="B306" s="252" t="s">
        <v>4</v>
      </c>
      <c r="C306" s="243">
        <f>SUM(D306:H306)</f>
        <v>0</v>
      </c>
      <c r="D306" s="240">
        <v>0</v>
      </c>
      <c r="E306" s="240">
        <v>0</v>
      </c>
      <c r="F306" s="240">
        <v>0</v>
      </c>
      <c r="G306" s="240">
        <v>0</v>
      </c>
      <c r="H306" s="240">
        <v>0</v>
      </c>
      <c r="I306" s="244"/>
    </row>
    <row r="307" spans="1:9" ht="16.5" thickBot="1" x14ac:dyDescent="0.3">
      <c r="A307" s="13">
        <v>300</v>
      </c>
      <c r="B307" s="242" t="s">
        <v>6</v>
      </c>
      <c r="C307" s="243">
        <f>SUM(D307:H307)</f>
        <v>52137</v>
      </c>
      <c r="D307" s="243">
        <f t="shared" ref="D307:E307" si="151">D311</f>
        <v>17379</v>
      </c>
      <c r="E307" s="243">
        <f t="shared" si="151"/>
        <v>17379</v>
      </c>
      <c r="F307" s="243">
        <f t="shared" ref="F307:H307" si="152">F311</f>
        <v>17379</v>
      </c>
      <c r="G307" s="243">
        <f t="shared" si="152"/>
        <v>0</v>
      </c>
      <c r="H307" s="243">
        <f t="shared" si="152"/>
        <v>0</v>
      </c>
      <c r="I307" s="244"/>
    </row>
    <row r="308" spans="1:9" ht="16.5" thickBot="1" x14ac:dyDescent="0.25">
      <c r="A308" s="13">
        <v>301</v>
      </c>
      <c r="B308" s="375" t="s">
        <v>31</v>
      </c>
      <c r="C308" s="375"/>
      <c r="D308" s="376"/>
      <c r="E308" s="375"/>
      <c r="F308" s="375"/>
      <c r="G308" s="375"/>
      <c r="H308" s="375"/>
      <c r="I308" s="377"/>
    </row>
    <row r="309" spans="1:9" ht="16.5" thickBot="1" x14ac:dyDescent="0.3">
      <c r="A309" s="13">
        <v>302</v>
      </c>
      <c r="B309" s="106" t="s">
        <v>34</v>
      </c>
      <c r="C309" s="40">
        <f>C311+C310</f>
        <v>52137</v>
      </c>
      <c r="D309" s="40">
        <f t="shared" ref="D309:E309" si="153">D311</f>
        <v>17379</v>
      </c>
      <c r="E309" s="308">
        <f t="shared" si="153"/>
        <v>17379</v>
      </c>
      <c r="F309" s="40">
        <f t="shared" ref="F309:H309" si="154">F311</f>
        <v>17379</v>
      </c>
      <c r="G309" s="40">
        <f t="shared" si="154"/>
        <v>0</v>
      </c>
      <c r="H309" s="308">
        <f t="shared" si="154"/>
        <v>0</v>
      </c>
      <c r="I309" s="309"/>
    </row>
    <row r="310" spans="1:9" ht="16.5" thickBot="1" x14ac:dyDescent="0.3">
      <c r="A310" s="13">
        <v>303</v>
      </c>
      <c r="B310" s="253" t="s">
        <v>4</v>
      </c>
      <c r="C310" s="254">
        <f>SUM(D310:H310)</f>
        <v>0</v>
      </c>
      <c r="D310" s="59">
        <v>0</v>
      </c>
      <c r="E310" s="255">
        <v>0</v>
      </c>
      <c r="F310" s="254">
        <v>0</v>
      </c>
      <c r="G310" s="254">
        <v>0</v>
      </c>
      <c r="H310" s="279">
        <v>0</v>
      </c>
      <c r="I310" s="256"/>
    </row>
    <row r="311" spans="1:9" ht="16.5" thickBot="1" x14ac:dyDescent="0.3">
      <c r="A311" s="13">
        <v>304</v>
      </c>
      <c r="B311" s="245" t="s">
        <v>6</v>
      </c>
      <c r="C311" s="65">
        <f>SUM(D311:H311)</f>
        <v>52137</v>
      </c>
      <c r="D311" s="68">
        <f t="shared" ref="D311:E311" si="155">D313+D315+D317</f>
        <v>17379</v>
      </c>
      <c r="E311" s="293">
        <f t="shared" si="155"/>
        <v>17379</v>
      </c>
      <c r="F311" s="68">
        <f t="shared" ref="F311:H311" si="156">F313+F315+F317</f>
        <v>17379</v>
      </c>
      <c r="G311" s="68">
        <f t="shared" si="156"/>
        <v>0</v>
      </c>
      <c r="H311" s="280">
        <f t="shared" si="156"/>
        <v>0</v>
      </c>
      <c r="I311" s="246"/>
    </row>
    <row r="312" spans="1:9" ht="84.75" customHeight="1" thickBot="1" x14ac:dyDescent="0.3">
      <c r="A312" s="13">
        <v>305</v>
      </c>
      <c r="B312" s="247" t="s">
        <v>102</v>
      </c>
      <c r="C312" s="240">
        <f>C313</f>
        <v>18835.806</v>
      </c>
      <c r="D312" s="243">
        <f t="shared" ref="D312:H312" si="157">D313</f>
        <v>6278.6059999999998</v>
      </c>
      <c r="E312" s="240">
        <f t="shared" si="157"/>
        <v>6278.6</v>
      </c>
      <c r="F312" s="240">
        <f t="shared" si="157"/>
        <v>6278.6</v>
      </c>
      <c r="G312" s="240">
        <f t="shared" si="157"/>
        <v>0</v>
      </c>
      <c r="H312" s="240">
        <f t="shared" si="157"/>
        <v>0</v>
      </c>
      <c r="I312" s="248" t="s">
        <v>94</v>
      </c>
    </row>
    <row r="313" spans="1:9" ht="19.5" thickBot="1" x14ac:dyDescent="0.35">
      <c r="A313" s="13">
        <v>306</v>
      </c>
      <c r="B313" s="249" t="s">
        <v>6</v>
      </c>
      <c r="C313" s="276">
        <f>SUM(D313:H313)</f>
        <v>18835.806</v>
      </c>
      <c r="D313" s="277">
        <v>6278.6059999999998</v>
      </c>
      <c r="E313" s="276">
        <v>6278.6</v>
      </c>
      <c r="F313" s="276">
        <v>6278.6</v>
      </c>
      <c r="G313" s="276">
        <v>0</v>
      </c>
      <c r="H313" s="276">
        <v>0</v>
      </c>
      <c r="I313" s="244"/>
    </row>
    <row r="314" spans="1:9" ht="39.75" customHeight="1" thickBot="1" x14ac:dyDescent="0.3">
      <c r="A314" s="13">
        <v>307</v>
      </c>
      <c r="B314" s="247" t="s">
        <v>125</v>
      </c>
      <c r="C314" s="240">
        <f>C315</f>
        <v>13394.098999999998</v>
      </c>
      <c r="D314" s="240">
        <f t="shared" ref="D314:H314" si="158">D315</f>
        <v>4464.6989999999996</v>
      </c>
      <c r="E314" s="240">
        <f t="shared" si="158"/>
        <v>4464.7</v>
      </c>
      <c r="F314" s="240">
        <f t="shared" si="158"/>
        <v>4464.7</v>
      </c>
      <c r="G314" s="240">
        <f t="shared" si="158"/>
        <v>0</v>
      </c>
      <c r="H314" s="240">
        <f t="shared" si="158"/>
        <v>0</v>
      </c>
      <c r="I314" s="248" t="s">
        <v>94</v>
      </c>
    </row>
    <row r="315" spans="1:9" ht="19.5" thickBot="1" x14ac:dyDescent="0.35">
      <c r="A315" s="13">
        <v>308</v>
      </c>
      <c r="B315" s="249" t="s">
        <v>6</v>
      </c>
      <c r="C315" s="276">
        <f t="shared" ref="C315:C320" si="159">SUM(D315:H315)</f>
        <v>13394.098999999998</v>
      </c>
      <c r="D315" s="277">
        <v>4464.6989999999996</v>
      </c>
      <c r="E315" s="276">
        <v>4464.7</v>
      </c>
      <c r="F315" s="276">
        <v>4464.7</v>
      </c>
      <c r="G315" s="276">
        <v>0</v>
      </c>
      <c r="H315" s="276">
        <v>0</v>
      </c>
      <c r="I315" s="244"/>
    </row>
    <row r="316" spans="1:9" ht="33" customHeight="1" thickBot="1" x14ac:dyDescent="0.3">
      <c r="A316" s="13">
        <v>309</v>
      </c>
      <c r="B316" s="247" t="s">
        <v>126</v>
      </c>
      <c r="C316" s="240">
        <f t="shared" si="159"/>
        <v>19907.095000000001</v>
      </c>
      <c r="D316" s="240">
        <f t="shared" ref="D316:H316" si="160">D317</f>
        <v>6635.6949999999997</v>
      </c>
      <c r="E316" s="240">
        <f t="shared" si="160"/>
        <v>6635.7</v>
      </c>
      <c r="F316" s="240">
        <f t="shared" si="160"/>
        <v>6635.7</v>
      </c>
      <c r="G316" s="240">
        <f t="shared" si="160"/>
        <v>0</v>
      </c>
      <c r="H316" s="240">
        <f t="shared" si="160"/>
        <v>0</v>
      </c>
      <c r="I316" s="248" t="s">
        <v>94</v>
      </c>
    </row>
    <row r="317" spans="1:9" ht="19.5" thickBot="1" x14ac:dyDescent="0.35">
      <c r="A317" s="13">
        <v>310</v>
      </c>
      <c r="B317" s="249" t="s">
        <v>6</v>
      </c>
      <c r="C317" s="276">
        <f t="shared" si="159"/>
        <v>19907.095000000001</v>
      </c>
      <c r="D317" s="277">
        <v>6635.6949999999997</v>
      </c>
      <c r="E317" s="276">
        <v>6635.7</v>
      </c>
      <c r="F317" s="276">
        <v>6635.7</v>
      </c>
      <c r="G317" s="276">
        <v>0</v>
      </c>
      <c r="H317" s="276">
        <v>0</v>
      </c>
      <c r="I317" s="244"/>
    </row>
    <row r="318" spans="1:9" ht="89.25" customHeight="1" thickBot="1" x14ac:dyDescent="0.35">
      <c r="A318" s="13">
        <v>311</v>
      </c>
      <c r="B318" s="162" t="s">
        <v>114</v>
      </c>
      <c r="C318" s="276">
        <f t="shared" si="159"/>
        <v>0</v>
      </c>
      <c r="D318" s="251">
        <v>0</v>
      </c>
      <c r="E318" s="250">
        <v>0</v>
      </c>
      <c r="F318" s="250">
        <v>0</v>
      </c>
      <c r="G318" s="250">
        <v>0</v>
      </c>
      <c r="H318" s="250">
        <v>0</v>
      </c>
      <c r="I318" s="244"/>
    </row>
    <row r="319" spans="1:9" ht="19.5" thickBot="1" x14ac:dyDescent="0.35">
      <c r="A319" s="13">
        <v>312</v>
      </c>
      <c r="B319" s="249" t="s">
        <v>103</v>
      </c>
      <c r="C319" s="276">
        <f t="shared" si="159"/>
        <v>0</v>
      </c>
      <c r="D319" s="277">
        <v>0</v>
      </c>
      <c r="E319" s="276">
        <v>0</v>
      </c>
      <c r="F319" s="276">
        <v>0</v>
      </c>
      <c r="G319" s="276">
        <v>0</v>
      </c>
      <c r="H319" s="276">
        <v>0</v>
      </c>
      <c r="I319" s="244"/>
    </row>
    <row r="320" spans="1:9" ht="19.5" thickBot="1" x14ac:dyDescent="0.35">
      <c r="A320" s="13">
        <v>313</v>
      </c>
      <c r="B320" s="249" t="s">
        <v>6</v>
      </c>
      <c r="C320" s="276">
        <f t="shared" si="159"/>
        <v>0</v>
      </c>
      <c r="D320" s="277">
        <v>0</v>
      </c>
      <c r="E320" s="276">
        <v>0</v>
      </c>
      <c r="F320" s="276">
        <v>0</v>
      </c>
      <c r="G320" s="276">
        <v>0</v>
      </c>
      <c r="H320" s="276">
        <v>0</v>
      </c>
      <c r="I320" s="244"/>
    </row>
    <row r="321" spans="1:9" ht="86.25" customHeight="1" thickBot="1" x14ac:dyDescent="0.3">
      <c r="A321" s="13">
        <v>314</v>
      </c>
      <c r="B321" s="218" t="s">
        <v>105</v>
      </c>
      <c r="C321" s="243">
        <f>SUM(C322)</f>
        <v>0</v>
      </c>
      <c r="D321" s="243">
        <v>0</v>
      </c>
      <c r="E321" s="243">
        <v>0</v>
      </c>
      <c r="F321" s="243">
        <v>0</v>
      </c>
      <c r="G321" s="243">
        <v>0</v>
      </c>
      <c r="H321" s="243">
        <v>0</v>
      </c>
      <c r="I321" s="257"/>
    </row>
    <row r="322" spans="1:9" ht="19.5" thickBot="1" x14ac:dyDescent="0.35">
      <c r="A322" s="13">
        <v>315</v>
      </c>
      <c r="B322" s="258" t="s">
        <v>4</v>
      </c>
      <c r="C322" s="276">
        <f>SUM(D322:H322)</f>
        <v>0</v>
      </c>
      <c r="D322" s="277">
        <v>0</v>
      </c>
      <c r="E322" s="276">
        <v>0</v>
      </c>
      <c r="F322" s="276">
        <v>0</v>
      </c>
      <c r="G322" s="276">
        <v>0</v>
      </c>
      <c r="H322" s="276">
        <v>0</v>
      </c>
      <c r="I322" s="257"/>
    </row>
    <row r="323" spans="1:9" ht="16.5" customHeight="1" thickBot="1" x14ac:dyDescent="0.3">
      <c r="A323" s="13">
        <v>316</v>
      </c>
      <c r="B323" s="372" t="s">
        <v>132</v>
      </c>
      <c r="C323" s="329"/>
      <c r="D323" s="329"/>
      <c r="E323" s="329"/>
      <c r="F323" s="329"/>
      <c r="G323" s="329"/>
      <c r="H323" s="329"/>
      <c r="I323" s="330"/>
    </row>
    <row r="324" spans="1:9" ht="16.5" thickBot="1" x14ac:dyDescent="0.3">
      <c r="A324" s="13">
        <v>317</v>
      </c>
      <c r="B324" s="237" t="s">
        <v>101</v>
      </c>
      <c r="C324" s="121">
        <f t="shared" ref="C324:H324" si="161">C325</f>
        <v>0</v>
      </c>
      <c r="D324" s="231">
        <f t="shared" si="161"/>
        <v>0</v>
      </c>
      <c r="E324" s="121">
        <f t="shared" si="161"/>
        <v>0</v>
      </c>
      <c r="F324" s="121">
        <f t="shared" si="161"/>
        <v>0</v>
      </c>
      <c r="G324" s="121">
        <f t="shared" si="161"/>
        <v>0</v>
      </c>
      <c r="H324" s="121">
        <f t="shared" si="161"/>
        <v>0</v>
      </c>
      <c r="I324" s="232"/>
    </row>
    <row r="325" spans="1:9" ht="16.5" thickBot="1" x14ac:dyDescent="0.3">
      <c r="A325" s="13">
        <v>318</v>
      </c>
      <c r="B325" s="233" t="s">
        <v>6</v>
      </c>
      <c r="C325" s="132">
        <f>SUM(D325:H325)</f>
        <v>0</v>
      </c>
      <c r="D325" s="210">
        <v>0</v>
      </c>
      <c r="E325" s="121">
        <v>0</v>
      </c>
      <c r="F325" s="121">
        <v>0</v>
      </c>
      <c r="G325" s="121">
        <v>0</v>
      </c>
      <c r="H325" s="121">
        <v>0</v>
      </c>
      <c r="I325" s="234"/>
    </row>
    <row r="326" spans="1:9" ht="16.5" thickBot="1" x14ac:dyDescent="0.25">
      <c r="A326" s="13">
        <v>319</v>
      </c>
      <c r="B326" s="359" t="s">
        <v>31</v>
      </c>
      <c r="C326" s="359"/>
      <c r="D326" s="359"/>
      <c r="E326" s="359"/>
      <c r="F326" s="359"/>
      <c r="G326" s="359"/>
      <c r="H326" s="359"/>
      <c r="I326" s="363"/>
    </row>
    <row r="327" spans="1:9" ht="16.5" thickBot="1" x14ac:dyDescent="0.3">
      <c r="A327" s="13">
        <v>320</v>
      </c>
      <c r="B327" s="238" t="s">
        <v>34</v>
      </c>
      <c r="C327" s="37">
        <f t="shared" ref="C327" si="162">C328</f>
        <v>0</v>
      </c>
      <c r="D327" s="38">
        <v>0</v>
      </c>
      <c r="E327" s="39">
        <v>0</v>
      </c>
      <c r="F327" s="39">
        <v>0</v>
      </c>
      <c r="G327" s="39">
        <v>0</v>
      </c>
      <c r="H327" s="39">
        <v>0</v>
      </c>
      <c r="I327" s="55"/>
    </row>
    <row r="328" spans="1:9" ht="16.5" thickBot="1" x14ac:dyDescent="0.3">
      <c r="A328" s="13">
        <v>321</v>
      </c>
      <c r="B328" s="45" t="s">
        <v>6</v>
      </c>
      <c r="C328" s="64">
        <f>SUM(D328:H328)</f>
        <v>0</v>
      </c>
      <c r="D328" s="62">
        <v>0</v>
      </c>
      <c r="E328" s="63">
        <v>0</v>
      </c>
      <c r="F328" s="63">
        <v>0</v>
      </c>
      <c r="G328" s="63">
        <v>0</v>
      </c>
      <c r="H328" s="63">
        <v>0</v>
      </c>
      <c r="I328" s="66"/>
    </row>
    <row r="329" spans="1:9" ht="63.75" thickBot="1" x14ac:dyDescent="0.3">
      <c r="A329" s="13">
        <v>322</v>
      </c>
      <c r="B329" s="86" t="s">
        <v>13</v>
      </c>
      <c r="C329" s="121">
        <f>C330</f>
        <v>0</v>
      </c>
      <c r="D329" s="121">
        <f t="shared" ref="D329:H329" si="163">D330</f>
        <v>0</v>
      </c>
      <c r="E329" s="121">
        <f t="shared" si="163"/>
        <v>0</v>
      </c>
      <c r="F329" s="121">
        <f t="shared" si="163"/>
        <v>0</v>
      </c>
      <c r="G329" s="121">
        <f t="shared" si="163"/>
        <v>0</v>
      </c>
      <c r="H329" s="121">
        <f t="shared" si="163"/>
        <v>0</v>
      </c>
      <c r="I329" s="235" t="s">
        <v>94</v>
      </c>
    </row>
    <row r="330" spans="1:9" ht="16.5" thickBot="1" x14ac:dyDescent="0.3">
      <c r="A330" s="13">
        <v>323</v>
      </c>
      <c r="B330" s="236" t="s">
        <v>6</v>
      </c>
      <c r="C330" s="125">
        <f>SUM(D330:H330)</f>
        <v>0</v>
      </c>
      <c r="D330" s="126">
        <v>0</v>
      </c>
      <c r="E330" s="127">
        <v>0</v>
      </c>
      <c r="F330" s="127">
        <v>0</v>
      </c>
      <c r="G330" s="127">
        <v>0</v>
      </c>
      <c r="H330" s="127">
        <v>0</v>
      </c>
      <c r="I330" s="234"/>
    </row>
    <row r="331" spans="1:9" ht="63.75" thickBot="1" x14ac:dyDescent="0.3">
      <c r="A331" s="13">
        <v>324</v>
      </c>
      <c r="B331" s="86" t="s">
        <v>21</v>
      </c>
      <c r="C331" s="121">
        <f>C332</f>
        <v>0</v>
      </c>
      <c r="D331" s="121">
        <f t="shared" ref="D331:H331" si="164">D332</f>
        <v>0</v>
      </c>
      <c r="E331" s="121">
        <f t="shared" si="164"/>
        <v>0</v>
      </c>
      <c r="F331" s="121">
        <f t="shared" si="164"/>
        <v>0</v>
      </c>
      <c r="G331" s="121">
        <f t="shared" si="164"/>
        <v>0</v>
      </c>
      <c r="H331" s="121">
        <f t="shared" si="164"/>
        <v>0</v>
      </c>
      <c r="I331" s="235" t="s">
        <v>94</v>
      </c>
    </row>
    <row r="332" spans="1:9" ht="16.5" thickBot="1" x14ac:dyDescent="0.3">
      <c r="A332" s="13">
        <v>325</v>
      </c>
      <c r="B332" s="236" t="s">
        <v>6</v>
      </c>
      <c r="C332" s="125">
        <f>SUM(D332:H332)</f>
        <v>0</v>
      </c>
      <c r="D332" s="126">
        <v>0</v>
      </c>
      <c r="E332" s="127">
        <v>0</v>
      </c>
      <c r="F332" s="127">
        <v>0</v>
      </c>
      <c r="G332" s="127">
        <v>0</v>
      </c>
      <c r="H332" s="127">
        <v>0</v>
      </c>
      <c r="I332" s="234"/>
    </row>
    <row r="333" spans="1:9" ht="15.75" customHeight="1" x14ac:dyDescent="0.2">
      <c r="A333" s="370" t="s">
        <v>141</v>
      </c>
      <c r="B333" s="371"/>
      <c r="C333" s="371"/>
      <c r="D333" s="371"/>
      <c r="E333" s="371"/>
      <c r="F333" s="371"/>
      <c r="G333" s="371"/>
      <c r="H333" s="371"/>
      <c r="I333" s="371"/>
    </row>
  </sheetData>
  <sheetProtection selectLockedCells="1" selectUnlockedCells="1"/>
  <mergeCells count="28">
    <mergeCell ref="A333:I333"/>
    <mergeCell ref="B323:I323"/>
    <mergeCell ref="B326:I326"/>
    <mergeCell ref="B304:I304"/>
    <mergeCell ref="B308:I308"/>
    <mergeCell ref="B193:I193"/>
    <mergeCell ref="B283:I283"/>
    <mergeCell ref="B288:I288"/>
    <mergeCell ref="B172:I172"/>
    <mergeCell ref="B151:I151"/>
    <mergeCell ref="B63:I63"/>
    <mergeCell ref="B111:I111"/>
    <mergeCell ref="B116:I116"/>
    <mergeCell ref="B141:I141"/>
    <mergeCell ref="B146:I146"/>
    <mergeCell ref="B58:I58"/>
    <mergeCell ref="I50:I51"/>
    <mergeCell ref="A2:I2"/>
    <mergeCell ref="A3:I3"/>
    <mergeCell ref="A5:A6"/>
    <mergeCell ref="B5:B6"/>
    <mergeCell ref="I5:I6"/>
    <mergeCell ref="C5:H5"/>
    <mergeCell ref="H1:I1"/>
    <mergeCell ref="B12:I12"/>
    <mergeCell ref="B17:I17"/>
    <mergeCell ref="B22:I22"/>
    <mergeCell ref="B28:I28"/>
  </mergeCells>
  <printOptions horizontalCentered="1"/>
  <pageMargins left="0" right="0" top="0" bottom="0" header="0" footer="0"/>
  <pageSetup paperSize="9" scale="60" firstPageNumber="0" fitToHeight="99" orientation="landscape" r:id="rId1"/>
  <headerFooter alignWithMargins="0"/>
  <rowBreaks count="2" manualBreakCount="2">
    <brk id="219" max="13" man="1"/>
    <brk id="255"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Приложение от 09.07.2020 года</vt:lpstr>
      <vt:lpstr>'Приложение от 09.07.2020 года'!Область_печати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Специалист</dc:creator>
  <cp:lastModifiedBy>ЕГИССО</cp:lastModifiedBy>
  <cp:lastPrinted>2026-02-09T11:31:27Z</cp:lastPrinted>
  <dcterms:created xsi:type="dcterms:W3CDTF">2017-09-04T06:31:35Z</dcterms:created>
  <dcterms:modified xsi:type="dcterms:W3CDTF">2026-02-09T11:52:57Z</dcterms:modified>
</cp:coreProperties>
</file>